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DieseArbeitsmappe" defaultThemeVersion="166925"/>
  <mc:AlternateContent xmlns:mc="http://schemas.openxmlformats.org/markup-compatibility/2006">
    <mc:Choice Requires="x15">
      <x15ac:absPath xmlns:x15ac="http://schemas.microsoft.com/office/spreadsheetml/2010/11/ac" url="J:\CON DE\Customers\Consortium\COSPATOX\Project Management\Meetings\Working_Package_5 TASK FORCE\SC approval by April 09\Final\"/>
    </mc:Choice>
  </mc:AlternateContent>
  <xr:revisionPtr revIDLastSave="0" documentId="13_ncr:1_{BE69BA2A-50B9-426D-94B5-14D7543C3FC2}" xr6:coauthVersionLast="47" xr6:coauthVersionMax="47" xr10:uidLastSave="{00000000-0000-0000-0000-000000000000}"/>
  <bookViews>
    <workbookView xWindow="-120" yWindow="-120" windowWidth="29040" windowHeight="15990" tabRatio="712" activeTab="1" xr2:uid="{00000000-000D-0000-FFFF-FFFF00000000}"/>
  </bookViews>
  <sheets>
    <sheet name="READ ME" sheetId="67" r:id="rId1"/>
    <sheet name="All substance list -final" sheetId="76" r:id="rId2"/>
  </sheets>
  <definedNames>
    <definedName name="_xlnm._FilterDatabase" localSheetId="1" hidden="1">'All substance list -final'!$A$2:$T$857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5" i="76" l="1"/>
  <c r="I332" i="76"/>
  <c r="J332" i="76"/>
  <c r="K332" i="76"/>
  <c r="K856" i="76"/>
  <c r="J856" i="76"/>
  <c r="I856" i="76"/>
  <c r="K855" i="76"/>
  <c r="J855" i="76"/>
  <c r="I855" i="76"/>
  <c r="K852" i="76"/>
  <c r="J852" i="76"/>
  <c r="I852" i="76"/>
  <c r="K850" i="76"/>
  <c r="J850" i="76"/>
  <c r="I850" i="76"/>
  <c r="K849" i="76"/>
  <c r="J849" i="76"/>
  <c r="I849" i="76"/>
  <c r="K848" i="76"/>
  <c r="J848" i="76"/>
  <c r="I848" i="76"/>
  <c r="K847" i="76"/>
  <c r="J847" i="76"/>
  <c r="I847" i="76"/>
  <c r="K846" i="76"/>
  <c r="J846" i="76"/>
  <c r="I846" i="76"/>
  <c r="K845" i="76"/>
  <c r="J845" i="76"/>
  <c r="I845" i="76"/>
  <c r="K842" i="76"/>
  <c r="J842" i="76"/>
  <c r="I842" i="76"/>
  <c r="K841" i="76"/>
  <c r="J841" i="76"/>
  <c r="I841" i="76"/>
  <c r="K838" i="76"/>
  <c r="J838" i="76"/>
  <c r="I838" i="76"/>
  <c r="K837" i="76"/>
  <c r="J837" i="76"/>
  <c r="I837" i="76"/>
  <c r="K836" i="76"/>
  <c r="J836" i="76"/>
  <c r="I836" i="76"/>
  <c r="K835" i="76"/>
  <c r="J835" i="76"/>
  <c r="I835" i="76"/>
  <c r="K831" i="76"/>
  <c r="J831" i="76"/>
  <c r="I831" i="76"/>
  <c r="K828" i="76"/>
  <c r="J828" i="76"/>
  <c r="I828" i="76"/>
  <c r="K827" i="76"/>
  <c r="J827" i="76"/>
  <c r="I827" i="76"/>
  <c r="K825" i="76"/>
  <c r="J825" i="76"/>
  <c r="I825" i="76"/>
  <c r="K822" i="76"/>
  <c r="J822" i="76"/>
  <c r="I822" i="76"/>
  <c r="K820" i="76"/>
  <c r="J820" i="76"/>
  <c r="I820" i="76"/>
  <c r="K818" i="76"/>
  <c r="J818" i="76"/>
  <c r="I818" i="76"/>
  <c r="K814" i="76"/>
  <c r="J814" i="76"/>
  <c r="I814" i="76"/>
  <c r="K810" i="76"/>
  <c r="J810" i="76"/>
  <c r="I810" i="76"/>
  <c r="K809" i="76"/>
  <c r="J809" i="76"/>
  <c r="I809" i="76"/>
  <c r="K807" i="76"/>
  <c r="J807" i="76"/>
  <c r="I807" i="76"/>
  <c r="K806" i="76"/>
  <c r="J806" i="76"/>
  <c r="I806" i="76"/>
  <c r="K803" i="76"/>
  <c r="J803" i="76"/>
  <c r="I803" i="76"/>
  <c r="K802" i="76"/>
  <c r="J802" i="76"/>
  <c r="I802" i="76"/>
  <c r="K799" i="76"/>
  <c r="J799" i="76"/>
  <c r="I799" i="76"/>
  <c r="K798" i="76"/>
  <c r="J798" i="76"/>
  <c r="I798" i="76"/>
  <c r="K797" i="76"/>
  <c r="J797" i="76"/>
  <c r="I797" i="76"/>
  <c r="K796" i="76"/>
  <c r="J796" i="76"/>
  <c r="I796" i="76"/>
  <c r="K792" i="76"/>
  <c r="J792" i="76"/>
  <c r="I792" i="76"/>
  <c r="K789" i="76"/>
  <c r="J789" i="76"/>
  <c r="I789" i="76"/>
  <c r="K788" i="76"/>
  <c r="J788" i="76"/>
  <c r="I788" i="76"/>
  <c r="K787" i="76"/>
  <c r="J787" i="76"/>
  <c r="I787" i="76"/>
  <c r="K786" i="76"/>
  <c r="J786" i="76"/>
  <c r="I786" i="76"/>
  <c r="K785" i="76"/>
  <c r="J785" i="76"/>
  <c r="I785" i="76"/>
  <c r="K783" i="76"/>
  <c r="J783" i="76"/>
  <c r="I783" i="76"/>
  <c r="K782" i="76"/>
  <c r="J782" i="76"/>
  <c r="I782" i="76"/>
  <c r="K776" i="76"/>
  <c r="J776" i="76"/>
  <c r="I776" i="76"/>
  <c r="K775" i="76"/>
  <c r="J775" i="76"/>
  <c r="I775" i="76"/>
  <c r="K773" i="76"/>
  <c r="J773" i="76"/>
  <c r="I773" i="76"/>
  <c r="K771" i="76"/>
  <c r="J771" i="76"/>
  <c r="I771" i="76"/>
  <c r="K766" i="76"/>
  <c r="J766" i="76"/>
  <c r="I766" i="76"/>
  <c r="K761" i="76"/>
  <c r="J761" i="76"/>
  <c r="I761" i="76"/>
  <c r="K760" i="76"/>
  <c r="J760" i="76"/>
  <c r="I760" i="76"/>
  <c r="K759" i="76"/>
  <c r="J759" i="76"/>
  <c r="I759" i="76"/>
  <c r="K758" i="76"/>
  <c r="J758" i="76"/>
  <c r="I758" i="76"/>
  <c r="K756" i="76"/>
  <c r="J756" i="76"/>
  <c r="I756" i="76"/>
  <c r="K753" i="76"/>
  <c r="J753" i="76"/>
  <c r="I753" i="76"/>
  <c r="K752" i="76"/>
  <c r="J752" i="76"/>
  <c r="I752" i="76"/>
  <c r="K731" i="76"/>
  <c r="J731" i="76"/>
  <c r="I731" i="76"/>
  <c r="K730" i="76"/>
  <c r="J730" i="76"/>
  <c r="I730" i="76"/>
  <c r="K725" i="76"/>
  <c r="J725" i="76"/>
  <c r="I725" i="76"/>
  <c r="K723" i="76"/>
  <c r="J723" i="76"/>
  <c r="I723" i="76"/>
  <c r="K722" i="76"/>
  <c r="J722" i="76"/>
  <c r="I722" i="76"/>
  <c r="K721" i="76"/>
  <c r="J721" i="76"/>
  <c r="I721" i="76"/>
  <c r="K718" i="76"/>
  <c r="J718" i="76"/>
  <c r="I718" i="76"/>
  <c r="K717" i="76"/>
  <c r="J717" i="76"/>
  <c r="I717" i="76"/>
  <c r="K710" i="76"/>
  <c r="J710" i="76"/>
  <c r="I710" i="76"/>
  <c r="K684" i="76"/>
  <c r="J684" i="76"/>
  <c r="I684" i="76"/>
  <c r="K683" i="76"/>
  <c r="J683" i="76"/>
  <c r="I683" i="76"/>
  <c r="K662" i="76"/>
  <c r="J662" i="76"/>
  <c r="I662" i="76"/>
  <c r="K654" i="76"/>
  <c r="J654" i="76"/>
  <c r="I654" i="76"/>
  <c r="K652" i="76"/>
  <c r="J652" i="76"/>
  <c r="I652" i="76"/>
  <c r="K651" i="76"/>
  <c r="J651" i="76"/>
  <c r="I651" i="76"/>
  <c r="K648" i="76"/>
  <c r="J648" i="76"/>
  <c r="I648" i="76"/>
  <c r="K647" i="76"/>
  <c r="J647" i="76"/>
  <c r="I647" i="76"/>
  <c r="K644" i="76"/>
  <c r="J644" i="76"/>
  <c r="I644" i="76"/>
  <c r="K643" i="76"/>
  <c r="J643" i="76"/>
  <c r="I643" i="76"/>
  <c r="K642" i="76"/>
  <c r="J642" i="76"/>
  <c r="I642" i="76"/>
  <c r="K641" i="76"/>
  <c r="J641" i="76"/>
  <c r="I641" i="76"/>
  <c r="K639" i="76"/>
  <c r="J639" i="76"/>
  <c r="I639" i="76"/>
  <c r="K638" i="76"/>
  <c r="J638" i="76"/>
  <c r="I638" i="76"/>
  <c r="K636" i="76"/>
  <c r="J636" i="76"/>
  <c r="I636" i="76"/>
  <c r="K633" i="76"/>
  <c r="J633" i="76"/>
  <c r="I633" i="76"/>
  <c r="K631" i="76"/>
  <c r="J631" i="76"/>
  <c r="I631" i="76"/>
  <c r="K627" i="76"/>
  <c r="J627" i="76"/>
  <c r="I627" i="76"/>
  <c r="K624" i="76"/>
  <c r="J624" i="76"/>
  <c r="I624" i="76"/>
  <c r="K605" i="76"/>
  <c r="J605" i="76"/>
  <c r="I605" i="76"/>
  <c r="K601" i="76"/>
  <c r="J601" i="76"/>
  <c r="I601" i="76"/>
  <c r="K598" i="76"/>
  <c r="J598" i="76"/>
  <c r="I598" i="76"/>
  <c r="K597" i="76"/>
  <c r="J597" i="76"/>
  <c r="I597" i="76"/>
  <c r="K594" i="76"/>
  <c r="J594" i="76"/>
  <c r="I594" i="76"/>
  <c r="K584" i="76"/>
  <c r="J584" i="76"/>
  <c r="I584" i="76"/>
  <c r="K575" i="76"/>
  <c r="J575" i="76"/>
  <c r="I575" i="76"/>
  <c r="K572" i="76"/>
  <c r="J572" i="76"/>
  <c r="I572" i="76"/>
  <c r="K564" i="76"/>
  <c r="J564" i="76"/>
  <c r="I564" i="76"/>
  <c r="K554" i="76"/>
  <c r="J554" i="76"/>
  <c r="I554" i="76"/>
  <c r="K553" i="76"/>
  <c r="J553" i="76"/>
  <c r="I553" i="76"/>
  <c r="K548" i="76"/>
  <c r="J548" i="76"/>
  <c r="I548" i="76"/>
  <c r="K546" i="76"/>
  <c r="J546" i="76"/>
  <c r="I546" i="76"/>
  <c r="K544" i="76"/>
  <c r="J544" i="76"/>
  <c r="I544" i="76"/>
  <c r="K543" i="76"/>
  <c r="J543" i="76"/>
  <c r="I543" i="76"/>
  <c r="K542" i="76"/>
  <c r="J542" i="76"/>
  <c r="I542" i="76"/>
  <c r="K541" i="76"/>
  <c r="J541" i="76"/>
  <c r="I541" i="76"/>
  <c r="K540" i="76"/>
  <c r="J540" i="76"/>
  <c r="I540" i="76"/>
  <c r="K538" i="76"/>
  <c r="J538" i="76"/>
  <c r="I538" i="76"/>
  <c r="K535" i="76"/>
  <c r="J535" i="76"/>
  <c r="I535" i="76"/>
  <c r="K533" i="76"/>
  <c r="J533" i="76"/>
  <c r="I533" i="76"/>
  <c r="K532" i="76"/>
  <c r="J532" i="76"/>
  <c r="I532" i="76"/>
  <c r="K530" i="76"/>
  <c r="J530" i="76"/>
  <c r="I530" i="76"/>
  <c r="K529" i="76"/>
  <c r="J529" i="76"/>
  <c r="I529" i="76"/>
  <c r="K526" i="76"/>
  <c r="J526" i="76"/>
  <c r="I526" i="76"/>
  <c r="K523" i="76"/>
  <c r="J523" i="76"/>
  <c r="I523" i="76"/>
  <c r="K521" i="76"/>
  <c r="J521" i="76"/>
  <c r="I521" i="76"/>
  <c r="K517" i="76"/>
  <c r="J517" i="76"/>
  <c r="I517" i="76"/>
  <c r="K509" i="76"/>
  <c r="J509" i="76"/>
  <c r="I509" i="76"/>
  <c r="K506" i="76"/>
  <c r="J506" i="76"/>
  <c r="I506" i="76"/>
  <c r="K495" i="76"/>
  <c r="J495" i="76"/>
  <c r="I495" i="76"/>
  <c r="K491" i="76"/>
  <c r="J491" i="76"/>
  <c r="I491" i="76"/>
  <c r="K490" i="76"/>
  <c r="J490" i="76"/>
  <c r="I490" i="76"/>
  <c r="K486" i="76"/>
  <c r="J486" i="76"/>
  <c r="I486" i="76"/>
  <c r="K485" i="76"/>
  <c r="J485" i="76"/>
  <c r="I485" i="76"/>
  <c r="K476" i="76"/>
  <c r="J476" i="76"/>
  <c r="I476" i="76"/>
  <c r="K473" i="76"/>
  <c r="J473" i="76"/>
  <c r="I473" i="76"/>
  <c r="K472" i="76"/>
  <c r="J472" i="76"/>
  <c r="I472" i="76"/>
  <c r="K469" i="76"/>
  <c r="J469" i="76"/>
  <c r="I469" i="76"/>
  <c r="K467" i="76"/>
  <c r="J467" i="76"/>
  <c r="I467" i="76"/>
  <c r="K466" i="76"/>
  <c r="J466" i="76"/>
  <c r="I466" i="76"/>
  <c r="K465" i="76"/>
  <c r="J465" i="76"/>
  <c r="I465" i="76"/>
  <c r="K464" i="76"/>
  <c r="J464" i="76"/>
  <c r="I464" i="76"/>
  <c r="K462" i="76"/>
  <c r="J462" i="76"/>
  <c r="I462" i="76"/>
  <c r="K461" i="76"/>
  <c r="J461" i="76"/>
  <c r="I461" i="76"/>
  <c r="K459" i="76"/>
  <c r="J459" i="76"/>
  <c r="I459" i="76"/>
  <c r="K458" i="76"/>
  <c r="J458" i="76"/>
  <c r="I458" i="76"/>
  <c r="K456" i="76"/>
  <c r="J456" i="76"/>
  <c r="I456" i="76"/>
  <c r="K452" i="76"/>
  <c r="J452" i="76"/>
  <c r="I452" i="76"/>
  <c r="K451" i="76"/>
  <c r="J451" i="76"/>
  <c r="I451" i="76"/>
  <c r="K450" i="76"/>
  <c r="J450" i="76"/>
  <c r="I450" i="76"/>
  <c r="K447" i="76"/>
  <c r="J447" i="76"/>
  <c r="I447" i="76"/>
  <c r="K446" i="76"/>
  <c r="J446" i="76"/>
  <c r="I446" i="76"/>
  <c r="K445" i="76"/>
  <c r="J445" i="76"/>
  <c r="I445" i="76"/>
  <c r="K444" i="76"/>
  <c r="J444" i="76"/>
  <c r="I444" i="76"/>
  <c r="K443" i="76"/>
  <c r="J443" i="76"/>
  <c r="I443" i="76"/>
  <c r="K441" i="76"/>
  <c r="J441" i="76"/>
  <c r="I441" i="76"/>
  <c r="K439" i="76"/>
  <c r="J439" i="76"/>
  <c r="I439" i="76"/>
  <c r="K438" i="76"/>
  <c r="J438" i="76"/>
  <c r="I438" i="76"/>
  <c r="K437" i="76"/>
  <c r="J437" i="76"/>
  <c r="I437" i="76"/>
  <c r="K435" i="76"/>
  <c r="J435" i="76"/>
  <c r="I435" i="76"/>
  <c r="K434" i="76"/>
  <c r="J434" i="76"/>
  <c r="I434" i="76"/>
  <c r="K430" i="76"/>
  <c r="J430" i="76"/>
  <c r="I430" i="76"/>
  <c r="K426" i="76"/>
  <c r="J426" i="76"/>
  <c r="I426" i="76"/>
  <c r="K424" i="76"/>
  <c r="J424" i="76"/>
  <c r="I424" i="76"/>
  <c r="K421" i="76"/>
  <c r="J421" i="76"/>
  <c r="I421" i="76"/>
  <c r="K420" i="76"/>
  <c r="J420" i="76"/>
  <c r="I420" i="76"/>
  <c r="K413" i="76"/>
  <c r="J413" i="76"/>
  <c r="I413" i="76"/>
  <c r="K411" i="76"/>
  <c r="J411" i="76"/>
  <c r="I411" i="76"/>
  <c r="K410" i="76"/>
  <c r="J410" i="76"/>
  <c r="I410" i="76"/>
  <c r="K405" i="76"/>
  <c r="J405" i="76"/>
  <c r="I405" i="76"/>
  <c r="K404" i="76"/>
  <c r="J404" i="76"/>
  <c r="I404" i="76"/>
  <c r="K398" i="76"/>
  <c r="J398" i="76"/>
  <c r="I398" i="76"/>
  <c r="K391" i="76"/>
  <c r="J391" i="76"/>
  <c r="I391" i="76"/>
  <c r="K387" i="76"/>
  <c r="J387" i="76"/>
  <c r="I387" i="76"/>
  <c r="K386" i="76"/>
  <c r="J386" i="76"/>
  <c r="I386" i="76"/>
  <c r="K339" i="76"/>
  <c r="J339" i="76"/>
  <c r="I339" i="76"/>
  <c r="K337" i="76"/>
  <c r="J337" i="76"/>
  <c r="I337" i="76"/>
  <c r="K322" i="76"/>
  <c r="J322" i="76"/>
  <c r="I322" i="76"/>
  <c r="K320" i="76"/>
  <c r="J320" i="76"/>
  <c r="I320" i="76"/>
  <c r="K300" i="76"/>
  <c r="J300" i="76"/>
  <c r="I300" i="76"/>
  <c r="K299" i="76"/>
  <c r="J299" i="76"/>
  <c r="I299" i="76"/>
  <c r="K289" i="76"/>
  <c r="J289" i="76"/>
  <c r="I289" i="76"/>
  <c r="K279" i="76"/>
  <c r="J279" i="76"/>
  <c r="I279" i="76"/>
  <c r="K277" i="76"/>
  <c r="J277" i="76"/>
  <c r="I277" i="76"/>
  <c r="K274" i="76"/>
  <c r="J274" i="76"/>
  <c r="I274" i="76"/>
  <c r="K267" i="76"/>
  <c r="J267" i="76"/>
  <c r="I267" i="76"/>
  <c r="K259" i="76"/>
  <c r="J259" i="76"/>
  <c r="I259" i="76"/>
  <c r="K257" i="76"/>
  <c r="J257" i="76"/>
  <c r="I257" i="76"/>
  <c r="K254" i="76"/>
  <c r="J254" i="76"/>
  <c r="I254" i="76"/>
  <c r="K253" i="76"/>
  <c r="J253" i="76"/>
  <c r="I253" i="76"/>
  <c r="K250" i="76"/>
  <c r="J250" i="76"/>
  <c r="I250" i="76"/>
  <c r="K249" i="76"/>
  <c r="J249" i="76"/>
  <c r="I249" i="76"/>
  <c r="K248" i="76"/>
  <c r="J248" i="76"/>
  <c r="I248" i="76"/>
  <c r="K244" i="76"/>
  <c r="J244" i="76"/>
  <c r="I244" i="76"/>
  <c r="K243" i="76"/>
  <c r="J243" i="76"/>
  <c r="I243" i="76"/>
  <c r="K235" i="76"/>
  <c r="J235" i="76"/>
  <c r="I235" i="76"/>
  <c r="K234" i="76"/>
  <c r="J234" i="76"/>
  <c r="I234" i="76"/>
  <c r="K230" i="76"/>
  <c r="J230" i="76"/>
  <c r="I230" i="76"/>
  <c r="K225" i="76"/>
  <c r="J225" i="76"/>
  <c r="I225" i="76"/>
  <c r="K221" i="76"/>
  <c r="J221" i="76"/>
  <c r="I221" i="76"/>
  <c r="K218" i="76"/>
  <c r="J218" i="76"/>
  <c r="I218" i="76"/>
  <c r="K217" i="76"/>
  <c r="J217" i="76"/>
  <c r="I217" i="76"/>
  <c r="K216" i="76"/>
  <c r="J216" i="76"/>
  <c r="I216" i="76"/>
  <c r="K212" i="76"/>
  <c r="J212" i="76"/>
  <c r="I212" i="76"/>
  <c r="K211" i="76"/>
  <c r="J211" i="76"/>
  <c r="I211" i="76"/>
  <c r="K208" i="76"/>
  <c r="J208" i="76"/>
  <c r="I208" i="76"/>
  <c r="K207" i="76"/>
  <c r="J207" i="76"/>
  <c r="I207" i="76"/>
  <c r="K201" i="76"/>
  <c r="J201" i="76"/>
  <c r="I201" i="76"/>
  <c r="K200" i="76"/>
  <c r="J200" i="76"/>
  <c r="I200" i="76"/>
  <c r="K198" i="76"/>
  <c r="J198" i="76"/>
  <c r="I198" i="76"/>
  <c r="K197" i="76"/>
  <c r="J197" i="76"/>
  <c r="I197" i="76"/>
  <c r="K196" i="76"/>
  <c r="J196" i="76"/>
  <c r="I196" i="76"/>
  <c r="K195" i="76"/>
  <c r="J195" i="76"/>
  <c r="I195" i="76"/>
  <c r="K190" i="76"/>
  <c r="J190" i="76"/>
  <c r="I190" i="76"/>
  <c r="K189" i="76"/>
  <c r="J189" i="76"/>
  <c r="I189" i="76"/>
  <c r="K185" i="76"/>
  <c r="J185" i="76"/>
  <c r="I185" i="76"/>
  <c r="K183" i="76"/>
  <c r="J183" i="76"/>
  <c r="I183" i="76"/>
  <c r="K182" i="76"/>
  <c r="J182" i="76"/>
  <c r="I182" i="76"/>
  <c r="K179" i="76"/>
  <c r="J179" i="76"/>
  <c r="I179" i="76"/>
  <c r="K177" i="76"/>
  <c r="J177" i="76"/>
  <c r="I177" i="76"/>
  <c r="K171" i="76"/>
  <c r="J171" i="76"/>
  <c r="I171" i="76"/>
  <c r="K154" i="76"/>
  <c r="J154" i="76"/>
  <c r="I154" i="76"/>
  <c r="K153" i="76"/>
  <c r="J153" i="76"/>
  <c r="I153" i="76"/>
  <c r="K152" i="76"/>
  <c r="J152" i="76"/>
  <c r="I152" i="76"/>
  <c r="K149" i="76"/>
  <c r="J149" i="76"/>
  <c r="I149" i="76"/>
  <c r="K148" i="76"/>
  <c r="J148" i="76"/>
  <c r="I148" i="76"/>
  <c r="K140" i="76"/>
  <c r="J140" i="76"/>
  <c r="I140" i="76"/>
  <c r="K119" i="76"/>
  <c r="J119" i="76"/>
  <c r="I119" i="76"/>
  <c r="K118" i="76"/>
  <c r="J118" i="76"/>
  <c r="I118" i="76"/>
  <c r="K117" i="76"/>
  <c r="J117" i="76"/>
  <c r="I117" i="76"/>
  <c r="K113" i="76"/>
  <c r="J113" i="76"/>
  <c r="I113" i="76"/>
  <c r="K110" i="76"/>
  <c r="J110" i="76"/>
  <c r="I110" i="76"/>
  <c r="K107" i="76"/>
  <c r="J107" i="76"/>
  <c r="I107" i="76"/>
  <c r="K96" i="76"/>
  <c r="J96" i="76"/>
  <c r="I96" i="76"/>
  <c r="K83" i="76"/>
  <c r="J83" i="76"/>
  <c r="I83" i="76"/>
  <c r="K82" i="76"/>
  <c r="J82" i="76"/>
  <c r="I82" i="76"/>
  <c r="K80" i="76"/>
  <c r="J80" i="76"/>
  <c r="I80" i="76"/>
  <c r="K78" i="76"/>
  <c r="J78" i="76"/>
  <c r="I78" i="76"/>
  <c r="K74" i="76"/>
  <c r="J74" i="76"/>
  <c r="I74" i="76"/>
  <c r="K69" i="76"/>
  <c r="J69" i="76"/>
  <c r="I69" i="76"/>
  <c r="K59" i="76"/>
  <c r="J59" i="76"/>
  <c r="I59" i="76"/>
  <c r="K56" i="76"/>
  <c r="J56" i="76"/>
  <c r="I56" i="76"/>
  <c r="K53" i="76"/>
  <c r="J53" i="76"/>
  <c r="I53" i="76"/>
  <c r="K52" i="76"/>
  <c r="J52" i="76"/>
  <c r="I52" i="76"/>
  <c r="K46" i="76"/>
  <c r="J46" i="76"/>
  <c r="I46" i="76"/>
  <c r="K44" i="76"/>
  <c r="J44" i="76"/>
  <c r="I44" i="76"/>
  <c r="K43" i="76"/>
  <c r="J43" i="76"/>
  <c r="I43" i="76"/>
  <c r="K42" i="76"/>
  <c r="J42" i="76"/>
  <c r="I42" i="76"/>
  <c r="K41" i="76"/>
  <c r="J41" i="76"/>
  <c r="I41" i="76"/>
  <c r="K37" i="76"/>
  <c r="J37" i="76"/>
  <c r="I37" i="76"/>
  <c r="K31" i="76"/>
  <c r="J31" i="76"/>
  <c r="I31" i="76"/>
  <c r="K30" i="76"/>
  <c r="J30" i="76"/>
  <c r="I30" i="76"/>
  <c r="K26" i="76"/>
  <c r="J26" i="76"/>
  <c r="I26" i="76"/>
  <c r="K25" i="76"/>
  <c r="J25" i="76"/>
  <c r="I25" i="76"/>
  <c r="K23" i="76"/>
  <c r="J23" i="76"/>
  <c r="I23" i="76"/>
  <c r="K21" i="76"/>
  <c r="J21" i="76"/>
  <c r="I21" i="76"/>
  <c r="K18" i="76"/>
  <c r="J18" i="76"/>
  <c r="I18" i="76"/>
  <c r="K17" i="76"/>
  <c r="J17" i="76"/>
  <c r="I17" i="76"/>
  <c r="K16" i="76"/>
  <c r="J16" i="76"/>
  <c r="I16" i="76"/>
  <c r="K15" i="76"/>
  <c r="J15" i="76"/>
  <c r="I15" i="76"/>
  <c r="K13" i="76"/>
  <c r="J13" i="76"/>
  <c r="I13" i="76"/>
  <c r="K9" i="76"/>
  <c r="J9" i="76"/>
  <c r="I9" i="76"/>
  <c r="K4" i="76"/>
  <c r="J4" i="76"/>
  <c r="I4" i="76"/>
  <c r="K851" i="76"/>
  <c r="J851" i="76"/>
  <c r="I851" i="76"/>
  <c r="K843" i="76"/>
  <c r="J843" i="76"/>
  <c r="I843" i="76"/>
  <c r="K833" i="76"/>
  <c r="J833" i="76"/>
  <c r="I833" i="76"/>
  <c r="K829" i="76"/>
  <c r="J829" i="76"/>
  <c r="I829" i="76"/>
  <c r="K826" i="76"/>
  <c r="J826" i="76"/>
  <c r="I826" i="76"/>
  <c r="K821" i="76"/>
  <c r="J821" i="76"/>
  <c r="I821" i="76"/>
  <c r="K819" i="76"/>
  <c r="J819" i="76"/>
  <c r="I819" i="76"/>
  <c r="K817" i="76"/>
  <c r="J817" i="76"/>
  <c r="I817" i="76"/>
  <c r="K816" i="76"/>
  <c r="J816" i="76"/>
  <c r="I816" i="76"/>
  <c r="K815" i="76"/>
  <c r="J815" i="76"/>
  <c r="I815" i="76"/>
  <c r="K813" i="76"/>
  <c r="J813" i="76"/>
  <c r="I813" i="76"/>
  <c r="K812" i="76"/>
  <c r="J812" i="76"/>
  <c r="I812" i="76"/>
  <c r="K808" i="76"/>
  <c r="J808" i="76"/>
  <c r="I808" i="76"/>
  <c r="K804" i="76"/>
  <c r="J804" i="76"/>
  <c r="I804" i="76"/>
  <c r="K801" i="76"/>
  <c r="J801" i="76"/>
  <c r="I801" i="76"/>
  <c r="K800" i="76"/>
  <c r="J800" i="76"/>
  <c r="I800" i="76"/>
  <c r="K795" i="76"/>
  <c r="J795" i="76"/>
  <c r="I795" i="76"/>
  <c r="K794" i="76"/>
  <c r="J794" i="76"/>
  <c r="I794" i="76"/>
  <c r="K790" i="76"/>
  <c r="J790" i="76"/>
  <c r="I790" i="76"/>
  <c r="K781" i="76"/>
  <c r="J781" i="76"/>
  <c r="I781" i="76"/>
  <c r="K780" i="76"/>
  <c r="J780" i="76"/>
  <c r="I780" i="76"/>
  <c r="K778" i="76"/>
  <c r="J778" i="76"/>
  <c r="I778" i="76"/>
  <c r="K774" i="76"/>
  <c r="J774" i="76"/>
  <c r="I774" i="76"/>
  <c r="K770" i="76"/>
  <c r="J770" i="76"/>
  <c r="I770" i="76"/>
  <c r="K769" i="76"/>
  <c r="J769" i="76"/>
  <c r="I769" i="76"/>
  <c r="K768" i="76"/>
  <c r="J768" i="76"/>
  <c r="I768" i="76"/>
  <c r="K767" i="76"/>
  <c r="J767" i="76"/>
  <c r="I767" i="76"/>
  <c r="K755" i="76"/>
  <c r="J755" i="76"/>
  <c r="I755" i="76"/>
  <c r="K747" i="76"/>
  <c r="J747" i="76"/>
  <c r="I747" i="76"/>
  <c r="K746" i="76"/>
  <c r="J746" i="76"/>
  <c r="I746" i="76"/>
  <c r="K745" i="76"/>
  <c r="J745" i="76"/>
  <c r="I745" i="76"/>
  <c r="K742" i="76"/>
  <c r="J742" i="76"/>
  <c r="I742" i="76"/>
  <c r="K741" i="76"/>
  <c r="J741" i="76"/>
  <c r="I741" i="76"/>
  <c r="K740" i="76"/>
  <c r="J740" i="76"/>
  <c r="I740" i="76"/>
  <c r="K739" i="76"/>
  <c r="J739" i="76"/>
  <c r="I739" i="76"/>
  <c r="K738" i="76"/>
  <c r="J738" i="76"/>
  <c r="I738" i="76"/>
  <c r="K737" i="76"/>
  <c r="J737" i="76"/>
  <c r="I737" i="76"/>
  <c r="K736" i="76"/>
  <c r="J736" i="76"/>
  <c r="I736" i="76"/>
  <c r="K735" i="76"/>
  <c r="J735" i="76"/>
  <c r="I735" i="76"/>
  <c r="K734" i="76"/>
  <c r="J734" i="76"/>
  <c r="I734" i="76"/>
  <c r="K733" i="76"/>
  <c r="J733" i="76"/>
  <c r="I733" i="76"/>
  <c r="K732" i="76"/>
  <c r="J732" i="76"/>
  <c r="I732" i="76"/>
  <c r="K729" i="76"/>
  <c r="J729" i="76"/>
  <c r="I729" i="76"/>
  <c r="K728" i="76"/>
  <c r="J728" i="76"/>
  <c r="I728" i="76"/>
  <c r="K727" i="76"/>
  <c r="J727" i="76"/>
  <c r="I727" i="76"/>
  <c r="K726" i="76"/>
  <c r="J726" i="76"/>
  <c r="I726" i="76"/>
  <c r="K724" i="76"/>
  <c r="J724" i="76"/>
  <c r="I724" i="76"/>
  <c r="K719" i="76"/>
  <c r="J719" i="76"/>
  <c r="I719" i="76"/>
  <c r="K716" i="76"/>
  <c r="J716" i="76"/>
  <c r="I716" i="76"/>
  <c r="K714" i="76"/>
  <c r="J714" i="76"/>
  <c r="I714" i="76"/>
  <c r="K713" i="76"/>
  <c r="J713" i="76"/>
  <c r="I713" i="76"/>
  <c r="K709" i="76"/>
  <c r="J709" i="76"/>
  <c r="I709" i="76"/>
  <c r="K708" i="76"/>
  <c r="J708" i="76"/>
  <c r="I708" i="76"/>
  <c r="K707" i="76"/>
  <c r="J707" i="76"/>
  <c r="I707" i="76"/>
  <c r="K706" i="76"/>
  <c r="J706" i="76"/>
  <c r="I706" i="76"/>
  <c r="K705" i="76"/>
  <c r="J705" i="76"/>
  <c r="I705" i="76"/>
  <c r="K704" i="76"/>
  <c r="J704" i="76"/>
  <c r="I704" i="76"/>
  <c r="K703" i="76"/>
  <c r="J703" i="76"/>
  <c r="I703" i="76"/>
  <c r="K702" i="76"/>
  <c r="J702" i="76"/>
  <c r="I702" i="76"/>
  <c r="K701" i="76"/>
  <c r="J701" i="76"/>
  <c r="I701" i="76"/>
  <c r="K700" i="76"/>
  <c r="J700" i="76"/>
  <c r="I700" i="76"/>
  <c r="K698" i="76"/>
  <c r="J698" i="76"/>
  <c r="I698" i="76"/>
  <c r="K697" i="76"/>
  <c r="J697" i="76"/>
  <c r="I697" i="76"/>
  <c r="K692" i="76"/>
  <c r="J692" i="76"/>
  <c r="I692" i="76"/>
  <c r="K690" i="76"/>
  <c r="J690" i="76"/>
  <c r="I690" i="76"/>
  <c r="K689" i="76"/>
  <c r="J689" i="76"/>
  <c r="I689" i="76"/>
  <c r="K688" i="76"/>
  <c r="J688" i="76"/>
  <c r="I688" i="76"/>
  <c r="K687" i="76"/>
  <c r="J687" i="76"/>
  <c r="I687" i="76"/>
  <c r="K686" i="76"/>
  <c r="J686" i="76"/>
  <c r="I686" i="76"/>
  <c r="K681" i="76"/>
  <c r="J681" i="76"/>
  <c r="I681" i="76"/>
  <c r="K679" i="76"/>
  <c r="J679" i="76"/>
  <c r="I679" i="76"/>
  <c r="K676" i="76"/>
  <c r="J676" i="76"/>
  <c r="I676" i="76"/>
  <c r="K674" i="76"/>
  <c r="J674" i="76"/>
  <c r="I674" i="76"/>
  <c r="K673" i="76"/>
  <c r="J673" i="76"/>
  <c r="I673" i="76"/>
  <c r="K671" i="76"/>
  <c r="J671" i="76"/>
  <c r="I671" i="76"/>
  <c r="K669" i="76"/>
  <c r="J669" i="76"/>
  <c r="I669" i="76"/>
  <c r="K668" i="76"/>
  <c r="J668" i="76"/>
  <c r="I668" i="76"/>
  <c r="K665" i="76"/>
  <c r="J665" i="76"/>
  <c r="I665" i="76"/>
  <c r="K664" i="76"/>
  <c r="J664" i="76"/>
  <c r="I664" i="76"/>
  <c r="K663" i="76"/>
  <c r="J663" i="76"/>
  <c r="I663" i="76"/>
  <c r="K653" i="76"/>
  <c r="J653" i="76"/>
  <c r="I653" i="76"/>
  <c r="K650" i="76"/>
  <c r="J650" i="76"/>
  <c r="I650" i="76"/>
  <c r="K649" i="76"/>
  <c r="J649" i="76"/>
  <c r="I649" i="76"/>
  <c r="K635" i="76"/>
  <c r="J635" i="76"/>
  <c r="I635" i="76"/>
  <c r="K634" i="76"/>
  <c r="J634" i="76"/>
  <c r="I634" i="76"/>
  <c r="K632" i="76"/>
  <c r="J632" i="76"/>
  <c r="I632" i="76"/>
  <c r="K628" i="76"/>
  <c r="J628" i="76"/>
  <c r="I628" i="76"/>
  <c r="K625" i="76"/>
  <c r="J625" i="76"/>
  <c r="I625" i="76"/>
  <c r="K623" i="76"/>
  <c r="J623" i="76"/>
  <c r="I623" i="76"/>
  <c r="K621" i="76"/>
  <c r="J621" i="76"/>
  <c r="I621" i="76"/>
  <c r="K619" i="76"/>
  <c r="J619" i="76"/>
  <c r="I619" i="76"/>
  <c r="K617" i="76"/>
  <c r="J617" i="76"/>
  <c r="I617" i="76"/>
  <c r="K610" i="76"/>
  <c r="J610" i="76"/>
  <c r="I610" i="76"/>
  <c r="K608" i="76"/>
  <c r="J608" i="76"/>
  <c r="I608" i="76"/>
  <c r="K607" i="76"/>
  <c r="J607" i="76"/>
  <c r="I607" i="76"/>
  <c r="K603" i="76"/>
  <c r="J603" i="76"/>
  <c r="I603" i="76"/>
  <c r="K599" i="76"/>
  <c r="J599" i="76"/>
  <c r="I599" i="76"/>
  <c r="K596" i="76"/>
  <c r="J596" i="76"/>
  <c r="I596" i="76"/>
  <c r="K595" i="76"/>
  <c r="J595" i="76"/>
  <c r="I595" i="76"/>
  <c r="K592" i="76"/>
  <c r="J592" i="76"/>
  <c r="I592" i="76"/>
  <c r="K591" i="76"/>
  <c r="J591" i="76"/>
  <c r="I591" i="76"/>
  <c r="K590" i="76"/>
  <c r="J590" i="76"/>
  <c r="I590" i="76"/>
  <c r="K587" i="76"/>
  <c r="J587" i="76"/>
  <c r="I587" i="76"/>
  <c r="K586" i="76"/>
  <c r="J586" i="76"/>
  <c r="I586" i="76"/>
  <c r="K585" i="76"/>
  <c r="J585" i="76"/>
  <c r="I585" i="76"/>
  <c r="K583" i="76"/>
  <c r="J583" i="76"/>
  <c r="I583" i="76"/>
  <c r="K582" i="76"/>
  <c r="J582" i="76"/>
  <c r="I582" i="76"/>
  <c r="K581" i="76"/>
  <c r="J581" i="76"/>
  <c r="I581" i="76"/>
  <c r="K580" i="76"/>
  <c r="J580" i="76"/>
  <c r="I580" i="76"/>
  <c r="K579" i="76"/>
  <c r="J579" i="76"/>
  <c r="I579" i="76"/>
  <c r="K578" i="76"/>
  <c r="J578" i="76"/>
  <c r="I578" i="76"/>
  <c r="K577" i="76"/>
  <c r="J577" i="76"/>
  <c r="I577" i="76"/>
  <c r="K573" i="76"/>
  <c r="J573" i="76"/>
  <c r="I573" i="76"/>
  <c r="K571" i="76"/>
  <c r="J571" i="76"/>
  <c r="I571" i="76"/>
  <c r="K570" i="76"/>
  <c r="J570" i="76"/>
  <c r="I570" i="76"/>
  <c r="K569" i="76"/>
  <c r="J569" i="76"/>
  <c r="I569" i="76"/>
  <c r="K568" i="76"/>
  <c r="J568" i="76"/>
  <c r="I568" i="76"/>
  <c r="K567" i="76"/>
  <c r="J567" i="76"/>
  <c r="I567" i="76"/>
  <c r="K566" i="76"/>
  <c r="J566" i="76"/>
  <c r="I566" i="76"/>
  <c r="K565" i="76"/>
  <c r="J565" i="76"/>
  <c r="I565" i="76"/>
  <c r="K563" i="76"/>
  <c r="J563" i="76"/>
  <c r="I563" i="76"/>
  <c r="K562" i="76"/>
  <c r="J562" i="76"/>
  <c r="I562" i="76"/>
  <c r="K560" i="76"/>
  <c r="J560" i="76"/>
  <c r="I560" i="76"/>
  <c r="K557" i="76"/>
  <c r="J557" i="76"/>
  <c r="I557" i="76"/>
  <c r="K556" i="76"/>
  <c r="J556" i="76"/>
  <c r="I556" i="76"/>
  <c r="K552" i="76"/>
  <c r="J552" i="76"/>
  <c r="I552" i="76"/>
  <c r="K551" i="76"/>
  <c r="J551" i="76"/>
  <c r="I551" i="76"/>
  <c r="K545" i="76"/>
  <c r="J545" i="76"/>
  <c r="I545" i="76"/>
  <c r="K537" i="76"/>
  <c r="J537" i="76"/>
  <c r="I537" i="76"/>
  <c r="K536" i="76"/>
  <c r="J536" i="76"/>
  <c r="I536" i="76"/>
  <c r="K528" i="76"/>
  <c r="J528" i="76"/>
  <c r="I528" i="76"/>
  <c r="K524" i="76"/>
  <c r="J524" i="76"/>
  <c r="I524" i="76"/>
  <c r="K522" i="76"/>
  <c r="J522" i="76"/>
  <c r="I522" i="76"/>
  <c r="K520" i="76"/>
  <c r="J520" i="76"/>
  <c r="I520" i="76"/>
  <c r="K518" i="76"/>
  <c r="J518" i="76"/>
  <c r="I518" i="76"/>
  <c r="K516" i="76"/>
  <c r="J516" i="76"/>
  <c r="I516" i="76"/>
  <c r="K513" i="76"/>
  <c r="J513" i="76"/>
  <c r="I513" i="76"/>
  <c r="K512" i="76"/>
  <c r="J512" i="76"/>
  <c r="I512" i="76"/>
  <c r="K511" i="76"/>
  <c r="J511" i="76"/>
  <c r="I511" i="76"/>
  <c r="K510" i="76"/>
  <c r="J510" i="76"/>
  <c r="I510" i="76"/>
  <c r="K508" i="76"/>
  <c r="J508" i="76"/>
  <c r="I508" i="76"/>
  <c r="K507" i="76"/>
  <c r="J507" i="76"/>
  <c r="I507" i="76"/>
  <c r="K505" i="76"/>
  <c r="J505" i="76"/>
  <c r="I505" i="76"/>
  <c r="K504" i="76"/>
  <c r="J504" i="76"/>
  <c r="I504" i="76"/>
  <c r="K503" i="76"/>
  <c r="J503" i="76"/>
  <c r="I503" i="76"/>
  <c r="K502" i="76"/>
  <c r="J502" i="76"/>
  <c r="I502" i="76"/>
  <c r="K500" i="76"/>
  <c r="J500" i="76"/>
  <c r="I500" i="76"/>
  <c r="K499" i="76"/>
  <c r="J499" i="76"/>
  <c r="I499" i="76"/>
  <c r="K497" i="76"/>
  <c r="J497" i="76"/>
  <c r="I497" i="76"/>
  <c r="K496" i="76"/>
  <c r="J496" i="76"/>
  <c r="I496" i="76"/>
  <c r="K494" i="76"/>
  <c r="J494" i="76"/>
  <c r="I494" i="76"/>
  <c r="K492" i="76"/>
  <c r="J492" i="76"/>
  <c r="I492" i="76"/>
  <c r="K487" i="76"/>
  <c r="J487" i="76"/>
  <c r="I487" i="76"/>
  <c r="K484" i="76"/>
  <c r="J484" i="76"/>
  <c r="I484" i="76"/>
  <c r="K483" i="76"/>
  <c r="J483" i="76"/>
  <c r="I483" i="76"/>
  <c r="K481" i="76"/>
  <c r="J481" i="76"/>
  <c r="I481" i="76"/>
  <c r="K480" i="76"/>
  <c r="J480" i="76"/>
  <c r="I480" i="76"/>
  <c r="K479" i="76"/>
  <c r="J479" i="76"/>
  <c r="I479" i="76"/>
  <c r="K478" i="76"/>
  <c r="J478" i="76"/>
  <c r="I478" i="76"/>
  <c r="K477" i="76"/>
  <c r="J477" i="76"/>
  <c r="I477" i="76"/>
  <c r="K475" i="76"/>
  <c r="J475" i="76"/>
  <c r="I475" i="76"/>
  <c r="K471" i="76"/>
  <c r="J471" i="76"/>
  <c r="I471" i="76"/>
  <c r="K470" i="76"/>
  <c r="J470" i="76"/>
  <c r="I470" i="76"/>
  <c r="K468" i="76"/>
  <c r="J468" i="76"/>
  <c r="I468" i="76"/>
  <c r="K460" i="76"/>
  <c r="J460" i="76"/>
  <c r="I460" i="76"/>
  <c r="K457" i="76"/>
  <c r="J457" i="76"/>
  <c r="I457" i="76"/>
  <c r="K453" i="76"/>
  <c r="J453" i="76"/>
  <c r="I453" i="76"/>
  <c r="K449" i="76"/>
  <c r="J449" i="76"/>
  <c r="I449" i="76"/>
  <c r="K440" i="76"/>
  <c r="J440" i="76"/>
  <c r="I440" i="76"/>
  <c r="K433" i="76"/>
  <c r="J433" i="76"/>
  <c r="I433" i="76"/>
  <c r="K429" i="76"/>
  <c r="J429" i="76"/>
  <c r="I429" i="76"/>
  <c r="K427" i="76"/>
  <c r="J427" i="76"/>
  <c r="I427" i="76"/>
  <c r="K425" i="76"/>
  <c r="J425" i="76"/>
  <c r="I425" i="76"/>
  <c r="K423" i="76"/>
  <c r="J423" i="76"/>
  <c r="I423" i="76"/>
  <c r="K422" i="76"/>
  <c r="J422" i="76"/>
  <c r="I422" i="76"/>
  <c r="K419" i="76"/>
  <c r="J419" i="76"/>
  <c r="I419" i="76"/>
  <c r="K418" i="76"/>
  <c r="J418" i="76"/>
  <c r="I418" i="76"/>
  <c r="K417" i="76"/>
  <c r="J417" i="76"/>
  <c r="I417" i="76"/>
  <c r="K416" i="76"/>
  <c r="J416" i="76"/>
  <c r="I416" i="76"/>
  <c r="K415" i="76"/>
  <c r="J415" i="76"/>
  <c r="I415" i="76"/>
  <c r="K414" i="76"/>
  <c r="J414" i="76"/>
  <c r="I414" i="76"/>
  <c r="K409" i="76"/>
  <c r="J409" i="76"/>
  <c r="I409" i="76"/>
  <c r="K408" i="76"/>
  <c r="J408" i="76"/>
  <c r="I408" i="76"/>
  <c r="K407" i="76"/>
  <c r="J407" i="76"/>
  <c r="I407" i="76"/>
  <c r="K403" i="76"/>
  <c r="J403" i="76"/>
  <c r="I403" i="76"/>
  <c r="K400" i="76"/>
  <c r="J400" i="76"/>
  <c r="I400" i="76"/>
  <c r="K399" i="76"/>
  <c r="J399" i="76"/>
  <c r="I399" i="76"/>
  <c r="K397" i="76"/>
  <c r="J397" i="76"/>
  <c r="I397" i="76"/>
  <c r="K396" i="76"/>
  <c r="J396" i="76"/>
  <c r="I396" i="76"/>
  <c r="K395" i="76"/>
  <c r="J395" i="76"/>
  <c r="I395" i="76"/>
  <c r="K394" i="76"/>
  <c r="J394" i="76"/>
  <c r="I394" i="76"/>
  <c r="K393" i="76"/>
  <c r="J393" i="76"/>
  <c r="I393" i="76"/>
  <c r="K392" i="76"/>
  <c r="J392" i="76"/>
  <c r="I392" i="76"/>
  <c r="K390" i="76"/>
  <c r="J390" i="76"/>
  <c r="I390" i="76"/>
  <c r="K388" i="76"/>
  <c r="J388" i="76"/>
  <c r="I388" i="76"/>
  <c r="K385" i="76"/>
  <c r="J385" i="76"/>
  <c r="I385" i="76"/>
  <c r="K384" i="76"/>
  <c r="J384" i="76"/>
  <c r="I384" i="76"/>
  <c r="K380" i="76"/>
  <c r="J380" i="76"/>
  <c r="I380" i="76"/>
  <c r="K376" i="76"/>
  <c r="J376" i="76"/>
  <c r="I376" i="76"/>
  <c r="K374" i="76"/>
  <c r="J374" i="76"/>
  <c r="I374" i="76"/>
  <c r="K372" i="76"/>
  <c r="J372" i="76"/>
  <c r="I372" i="76"/>
  <c r="K371" i="76"/>
  <c r="J371" i="76"/>
  <c r="I371" i="76"/>
  <c r="K370" i="76"/>
  <c r="J370" i="76"/>
  <c r="I370" i="76"/>
  <c r="K369" i="76"/>
  <c r="J369" i="76"/>
  <c r="I369" i="76"/>
  <c r="K367" i="76"/>
  <c r="J367" i="76"/>
  <c r="I367" i="76"/>
  <c r="K365" i="76"/>
  <c r="J365" i="76"/>
  <c r="I365" i="76"/>
  <c r="K364" i="76"/>
  <c r="J364" i="76"/>
  <c r="I364" i="76"/>
  <c r="K363" i="76"/>
  <c r="J363" i="76"/>
  <c r="I363" i="76"/>
  <c r="K362" i="76"/>
  <c r="J362" i="76"/>
  <c r="I362" i="76"/>
  <c r="K361" i="76"/>
  <c r="J361" i="76"/>
  <c r="I361" i="76"/>
  <c r="K360" i="76"/>
  <c r="J360" i="76"/>
  <c r="I360" i="76"/>
  <c r="K359" i="76"/>
  <c r="J359" i="76"/>
  <c r="I359" i="76"/>
  <c r="K358" i="76"/>
  <c r="J358" i="76"/>
  <c r="I358" i="76"/>
  <c r="K357" i="76"/>
  <c r="J357" i="76"/>
  <c r="I357" i="76"/>
  <c r="K356" i="76"/>
  <c r="J356" i="76"/>
  <c r="I356" i="76"/>
  <c r="K355" i="76"/>
  <c r="J355" i="76"/>
  <c r="I355" i="76"/>
  <c r="K354" i="76"/>
  <c r="J354" i="76"/>
  <c r="I354" i="76"/>
  <c r="K353" i="76"/>
  <c r="J353" i="76"/>
  <c r="I353" i="76"/>
  <c r="K352" i="76"/>
  <c r="J352" i="76"/>
  <c r="I352" i="76"/>
  <c r="K351" i="76"/>
  <c r="J351" i="76"/>
  <c r="I351" i="76"/>
  <c r="K350" i="76"/>
  <c r="J350" i="76"/>
  <c r="I350" i="76"/>
  <c r="K349" i="76"/>
  <c r="J349" i="76"/>
  <c r="I349" i="76"/>
  <c r="K348" i="76"/>
  <c r="J348" i="76"/>
  <c r="I348" i="76"/>
  <c r="K347" i="76"/>
  <c r="J347" i="76"/>
  <c r="I347" i="76"/>
  <c r="K346" i="76"/>
  <c r="J346" i="76"/>
  <c r="I346" i="76"/>
  <c r="K345" i="76"/>
  <c r="J345" i="76"/>
  <c r="I345" i="76"/>
  <c r="K344" i="76"/>
  <c r="J344" i="76"/>
  <c r="I344" i="76"/>
  <c r="K343" i="76"/>
  <c r="J343" i="76"/>
  <c r="I343" i="76"/>
  <c r="K342" i="76"/>
  <c r="J342" i="76"/>
  <c r="I342" i="76"/>
  <c r="K341" i="76"/>
  <c r="J341" i="76"/>
  <c r="I341" i="76"/>
  <c r="K340" i="76"/>
  <c r="J340" i="76"/>
  <c r="I340" i="76"/>
  <c r="K338" i="76"/>
  <c r="J338" i="76"/>
  <c r="I338" i="76"/>
  <c r="K336" i="76"/>
  <c r="J336" i="76"/>
  <c r="I336" i="76"/>
  <c r="K335" i="76"/>
  <c r="J335" i="76"/>
  <c r="I335" i="76"/>
  <c r="K334" i="76"/>
  <c r="J334" i="76"/>
  <c r="I334" i="76"/>
  <c r="K331" i="76"/>
  <c r="J331" i="76"/>
  <c r="I331" i="76"/>
  <c r="K330" i="76"/>
  <c r="J330" i="76"/>
  <c r="I330" i="76"/>
  <c r="K328" i="76"/>
  <c r="J328" i="76"/>
  <c r="I328" i="76"/>
  <c r="K327" i="76"/>
  <c r="J327" i="76"/>
  <c r="I327" i="76"/>
  <c r="K326" i="76"/>
  <c r="J326" i="76"/>
  <c r="I326" i="76"/>
  <c r="K325" i="76"/>
  <c r="J325" i="76"/>
  <c r="I325" i="76"/>
  <c r="K324" i="76"/>
  <c r="J324" i="76"/>
  <c r="I324" i="76"/>
  <c r="K323" i="76"/>
  <c r="J323" i="76"/>
  <c r="I323" i="76"/>
  <c r="K319" i="76"/>
  <c r="J319" i="76"/>
  <c r="I319" i="76"/>
  <c r="K318" i="76"/>
  <c r="J318" i="76"/>
  <c r="I318" i="76"/>
  <c r="K317" i="76"/>
  <c r="J317" i="76"/>
  <c r="I317" i="76"/>
  <c r="K316" i="76"/>
  <c r="J316" i="76"/>
  <c r="I316" i="76"/>
  <c r="K315" i="76"/>
  <c r="J315" i="76"/>
  <c r="I315" i="76"/>
  <c r="K314" i="76"/>
  <c r="J314" i="76"/>
  <c r="I314" i="76"/>
  <c r="K313" i="76"/>
  <c r="J313" i="76"/>
  <c r="I313" i="76"/>
  <c r="K312" i="76"/>
  <c r="J312" i="76"/>
  <c r="I312" i="76"/>
  <c r="K311" i="76"/>
  <c r="J311" i="76"/>
  <c r="I311" i="76"/>
  <c r="K310" i="76"/>
  <c r="J310" i="76"/>
  <c r="I310" i="76"/>
  <c r="K309" i="76"/>
  <c r="J309" i="76"/>
  <c r="I309" i="76"/>
  <c r="K308" i="76"/>
  <c r="J308" i="76"/>
  <c r="I308" i="76"/>
  <c r="K307" i="76"/>
  <c r="J307" i="76"/>
  <c r="I307" i="76"/>
  <c r="K306" i="76"/>
  <c r="J306" i="76"/>
  <c r="I306" i="76"/>
  <c r="K305" i="76"/>
  <c r="J305" i="76"/>
  <c r="I305" i="76"/>
  <c r="K304" i="76"/>
  <c r="J304" i="76"/>
  <c r="I304" i="76"/>
  <c r="K302" i="76"/>
  <c r="J302" i="76"/>
  <c r="I302" i="76"/>
  <c r="K301" i="76"/>
  <c r="J301" i="76"/>
  <c r="I301" i="76"/>
  <c r="K298" i="76"/>
  <c r="J298" i="76"/>
  <c r="I298" i="76"/>
  <c r="K297" i="76"/>
  <c r="J297" i="76"/>
  <c r="I297" i="76"/>
  <c r="K295" i="76"/>
  <c r="J295" i="76"/>
  <c r="I295" i="76"/>
  <c r="K294" i="76"/>
  <c r="J294" i="76"/>
  <c r="I294" i="76"/>
  <c r="K293" i="76"/>
  <c r="J293" i="76"/>
  <c r="I293" i="76"/>
  <c r="K292" i="76"/>
  <c r="J292" i="76"/>
  <c r="I292" i="76"/>
  <c r="K290" i="76"/>
  <c r="J290" i="76"/>
  <c r="I290" i="76"/>
  <c r="K288" i="76"/>
  <c r="J288" i="76"/>
  <c r="I288" i="76"/>
  <c r="K287" i="76"/>
  <c r="J287" i="76"/>
  <c r="I287" i="76"/>
  <c r="K286" i="76"/>
  <c r="J286" i="76"/>
  <c r="I286" i="76"/>
  <c r="K285" i="76"/>
  <c r="J285" i="76"/>
  <c r="I285" i="76"/>
  <c r="K284" i="76"/>
  <c r="J284" i="76"/>
  <c r="I284" i="76"/>
  <c r="K283" i="76"/>
  <c r="J283" i="76"/>
  <c r="I283" i="76"/>
  <c r="K282" i="76"/>
  <c r="J282" i="76"/>
  <c r="I282" i="76"/>
  <c r="K281" i="76"/>
  <c r="J281" i="76"/>
  <c r="I281" i="76"/>
  <c r="K280" i="76"/>
  <c r="J280" i="76"/>
  <c r="I280" i="76"/>
  <c r="K278" i="76"/>
  <c r="J278" i="76"/>
  <c r="I278" i="76"/>
  <c r="K275" i="76"/>
  <c r="J275" i="76"/>
  <c r="I275" i="76"/>
  <c r="K273" i="76"/>
  <c r="J273" i="76"/>
  <c r="I273" i="76"/>
  <c r="K272" i="76"/>
  <c r="J272" i="76"/>
  <c r="I272" i="76"/>
  <c r="K271" i="76"/>
  <c r="J271" i="76"/>
  <c r="I271" i="76"/>
  <c r="K270" i="76"/>
  <c r="J270" i="76"/>
  <c r="I270" i="76"/>
  <c r="K269" i="76"/>
  <c r="J269" i="76"/>
  <c r="I269" i="76"/>
  <c r="K268" i="76"/>
  <c r="J268" i="76"/>
  <c r="I268" i="76"/>
  <c r="K266" i="76"/>
  <c r="J266" i="76"/>
  <c r="I266" i="76"/>
  <c r="K265" i="76"/>
  <c r="J265" i="76"/>
  <c r="I265" i="76"/>
  <c r="K264" i="76"/>
  <c r="J264" i="76"/>
  <c r="I264" i="76"/>
  <c r="K263" i="76"/>
  <c r="J263" i="76"/>
  <c r="I263" i="76"/>
  <c r="K262" i="76"/>
  <c r="J262" i="76"/>
  <c r="I262" i="76"/>
  <c r="K260" i="76"/>
  <c r="J260" i="76"/>
  <c r="I260" i="76"/>
  <c r="K255" i="76"/>
  <c r="J255" i="76"/>
  <c r="I255" i="76"/>
  <c r="K252" i="76"/>
  <c r="J252" i="76"/>
  <c r="I252" i="76"/>
  <c r="K251" i="76"/>
  <c r="J251" i="76"/>
  <c r="I251" i="76"/>
  <c r="K247" i="76"/>
  <c r="J247" i="76"/>
  <c r="I247" i="76"/>
  <c r="K246" i="76"/>
  <c r="J246" i="76"/>
  <c r="I246" i="76"/>
  <c r="K245" i="76"/>
  <c r="J245" i="76"/>
  <c r="I245" i="76"/>
  <c r="K242" i="76"/>
  <c r="J242" i="76"/>
  <c r="I242" i="76"/>
  <c r="K241" i="76"/>
  <c r="J241" i="76"/>
  <c r="I241" i="76"/>
  <c r="K240" i="76"/>
  <c r="J240" i="76"/>
  <c r="I240" i="76"/>
  <c r="K239" i="76"/>
  <c r="J239" i="76"/>
  <c r="I239" i="76"/>
  <c r="K238" i="76"/>
  <c r="J238" i="76"/>
  <c r="I238" i="76"/>
  <c r="K237" i="76"/>
  <c r="J237" i="76"/>
  <c r="I237" i="76"/>
  <c r="K236" i="76"/>
  <c r="J236" i="76"/>
  <c r="I236" i="76"/>
  <c r="K233" i="76"/>
  <c r="J233" i="76"/>
  <c r="I233" i="76"/>
  <c r="K232" i="76"/>
  <c r="J232" i="76"/>
  <c r="I232" i="76"/>
  <c r="K231" i="76"/>
  <c r="J231" i="76"/>
  <c r="I231" i="76"/>
  <c r="K228" i="76"/>
  <c r="J228" i="76"/>
  <c r="I228" i="76"/>
  <c r="K227" i="76"/>
  <c r="J227" i="76"/>
  <c r="I227" i="76"/>
  <c r="K226" i="76"/>
  <c r="J226" i="76"/>
  <c r="I226" i="76"/>
  <c r="K224" i="76"/>
  <c r="J224" i="76"/>
  <c r="I224" i="76"/>
  <c r="K223" i="76"/>
  <c r="J223" i="76"/>
  <c r="I223" i="76"/>
  <c r="K219" i="76"/>
  <c r="J219" i="76"/>
  <c r="I219" i="76"/>
  <c r="K215" i="76"/>
  <c r="J215" i="76"/>
  <c r="I215" i="76"/>
  <c r="K214" i="76"/>
  <c r="J214" i="76"/>
  <c r="I214" i="76"/>
  <c r="K210" i="76"/>
  <c r="J210" i="76"/>
  <c r="I210" i="76"/>
  <c r="K209" i="76"/>
  <c r="J209" i="76"/>
  <c r="I209" i="76"/>
  <c r="K206" i="76"/>
  <c r="J206" i="76"/>
  <c r="I206" i="76"/>
  <c r="K205" i="76"/>
  <c r="J205" i="76"/>
  <c r="I205" i="76"/>
  <c r="K204" i="76"/>
  <c r="J204" i="76"/>
  <c r="I204" i="76"/>
  <c r="K203" i="76"/>
  <c r="J203" i="76"/>
  <c r="I203" i="76"/>
  <c r="K192" i="76"/>
  <c r="J192" i="76"/>
  <c r="I192" i="76"/>
  <c r="K188" i="76"/>
  <c r="J188" i="76"/>
  <c r="I188" i="76"/>
  <c r="K187" i="76"/>
  <c r="J187" i="76"/>
  <c r="I187" i="76"/>
  <c r="K176" i="76"/>
  <c r="J176" i="76"/>
  <c r="I176" i="76"/>
  <c r="K175" i="76"/>
  <c r="J175" i="76"/>
  <c r="I175" i="76"/>
  <c r="K174" i="76"/>
  <c r="J174" i="76"/>
  <c r="I174" i="76"/>
  <c r="K173" i="76"/>
  <c r="J173" i="76"/>
  <c r="I173" i="76"/>
  <c r="K172" i="76"/>
  <c r="J172" i="76"/>
  <c r="I172" i="76"/>
  <c r="K170" i="76"/>
  <c r="J170" i="76"/>
  <c r="I170" i="76"/>
  <c r="K168" i="76"/>
  <c r="J168" i="76"/>
  <c r="I168" i="76"/>
  <c r="K166" i="76"/>
  <c r="J166" i="76"/>
  <c r="I166" i="76"/>
  <c r="K165" i="76"/>
  <c r="J165" i="76"/>
  <c r="I165" i="76"/>
  <c r="K164" i="76"/>
  <c r="J164" i="76"/>
  <c r="I164" i="76"/>
  <c r="K162" i="76"/>
  <c r="J162" i="76"/>
  <c r="I162" i="76"/>
  <c r="K161" i="76"/>
  <c r="J161" i="76"/>
  <c r="I161" i="76"/>
  <c r="K160" i="76"/>
  <c r="J160" i="76"/>
  <c r="I160" i="76"/>
  <c r="K159" i="76"/>
  <c r="J159" i="76"/>
  <c r="I159" i="76"/>
  <c r="K157" i="76"/>
  <c r="J157" i="76"/>
  <c r="I157" i="76"/>
  <c r="K156" i="76"/>
  <c r="J156" i="76"/>
  <c r="I156" i="76"/>
  <c r="K155" i="76"/>
  <c r="J155" i="76"/>
  <c r="I155" i="76"/>
  <c r="K150" i="76"/>
  <c r="J150" i="76"/>
  <c r="I150" i="76"/>
  <c r="K147" i="76"/>
  <c r="J147" i="76"/>
  <c r="I147" i="76"/>
  <c r="K146" i="76"/>
  <c r="J146" i="76"/>
  <c r="I146" i="76"/>
  <c r="K145" i="76"/>
  <c r="J145" i="76"/>
  <c r="I145" i="76"/>
  <c r="K144" i="76"/>
  <c r="J144" i="76"/>
  <c r="I144" i="76"/>
  <c r="K143" i="76"/>
  <c r="J143" i="76"/>
  <c r="I143" i="76"/>
  <c r="K142" i="76"/>
  <c r="J142" i="76"/>
  <c r="I142" i="76"/>
  <c r="K141" i="76"/>
  <c r="J141" i="76"/>
  <c r="I141" i="76"/>
  <c r="K139" i="76"/>
  <c r="J139" i="76"/>
  <c r="I139" i="76"/>
  <c r="K138" i="76"/>
  <c r="J138" i="76"/>
  <c r="I138" i="76"/>
  <c r="K136" i="76"/>
  <c r="J136" i="76"/>
  <c r="I136" i="76"/>
  <c r="K135" i="76"/>
  <c r="J135" i="76"/>
  <c r="I135" i="76"/>
  <c r="K134" i="76"/>
  <c r="J134" i="76"/>
  <c r="I134" i="76"/>
  <c r="K133" i="76"/>
  <c r="J133" i="76"/>
  <c r="I133" i="76"/>
  <c r="K132" i="76"/>
  <c r="J132" i="76"/>
  <c r="I132" i="76"/>
  <c r="K129" i="76"/>
  <c r="J129" i="76"/>
  <c r="I129" i="76"/>
  <c r="K128" i="76"/>
  <c r="J128" i="76"/>
  <c r="I128" i="76"/>
  <c r="K127" i="76"/>
  <c r="J127" i="76"/>
  <c r="I127" i="76"/>
  <c r="K125" i="76"/>
  <c r="J125" i="76"/>
  <c r="I125" i="76"/>
  <c r="K123" i="76"/>
  <c r="J123" i="76"/>
  <c r="I123" i="76"/>
  <c r="K122" i="76"/>
  <c r="J122" i="76"/>
  <c r="I122" i="76"/>
  <c r="K120" i="76"/>
  <c r="J120" i="76"/>
  <c r="I120" i="76"/>
  <c r="K116" i="76"/>
  <c r="J116" i="76"/>
  <c r="I116" i="76"/>
  <c r="K115" i="76"/>
  <c r="J115" i="76"/>
  <c r="I115" i="76"/>
  <c r="K114" i="76"/>
  <c r="J114" i="76"/>
  <c r="I114" i="76"/>
  <c r="K112" i="76"/>
  <c r="J112" i="76"/>
  <c r="I112" i="76"/>
  <c r="K111" i="76"/>
  <c r="J111" i="76"/>
  <c r="I111" i="76"/>
  <c r="K109" i="76"/>
  <c r="J109" i="76"/>
  <c r="I109" i="76"/>
  <c r="K108" i="76"/>
  <c r="J108" i="76"/>
  <c r="I108" i="76"/>
  <c r="K106" i="76"/>
  <c r="J106" i="76"/>
  <c r="I106" i="76"/>
  <c r="K105" i="76"/>
  <c r="J105" i="76"/>
  <c r="I105" i="76"/>
  <c r="K104" i="76"/>
  <c r="J104" i="76"/>
  <c r="I104" i="76"/>
  <c r="K103" i="76"/>
  <c r="J103" i="76"/>
  <c r="I103" i="76"/>
  <c r="K102" i="76"/>
  <c r="J102" i="76"/>
  <c r="I102" i="76"/>
  <c r="K100" i="76"/>
  <c r="J100" i="76"/>
  <c r="I100" i="76"/>
  <c r="K99" i="76"/>
  <c r="J99" i="76"/>
  <c r="I99" i="76"/>
  <c r="K98" i="76"/>
  <c r="J98" i="76"/>
  <c r="I98" i="76"/>
  <c r="K97" i="76"/>
  <c r="J97" i="76"/>
  <c r="I97" i="76"/>
  <c r="K95" i="76"/>
  <c r="J95" i="76"/>
  <c r="I95" i="76"/>
  <c r="K93" i="76"/>
  <c r="J93" i="76"/>
  <c r="I93" i="76"/>
  <c r="K90" i="76"/>
  <c r="J90" i="76"/>
  <c r="I90" i="76"/>
  <c r="K89" i="76"/>
  <c r="J89" i="76"/>
  <c r="I89" i="76"/>
  <c r="K88" i="76"/>
  <c r="J88" i="76"/>
  <c r="I88" i="76"/>
  <c r="K87" i="76"/>
  <c r="J87" i="76"/>
  <c r="I87" i="76"/>
  <c r="K86" i="76"/>
  <c r="J86" i="76"/>
  <c r="I86" i="76"/>
  <c r="K85" i="76"/>
  <c r="J85" i="76"/>
  <c r="I85" i="76"/>
  <c r="K84" i="76"/>
  <c r="J84" i="76"/>
  <c r="I84" i="76"/>
  <c r="K79" i="76"/>
  <c r="J79" i="76"/>
  <c r="I79" i="76"/>
  <c r="K77" i="76"/>
  <c r="J77" i="76"/>
  <c r="I77" i="76"/>
  <c r="K76" i="76"/>
  <c r="J76" i="76"/>
  <c r="I76" i="76"/>
  <c r="K75" i="76"/>
  <c r="J75" i="76"/>
  <c r="I75" i="76"/>
  <c r="K73" i="76"/>
  <c r="J73" i="76"/>
  <c r="I73" i="76"/>
  <c r="K72" i="76"/>
  <c r="J72" i="76"/>
  <c r="I72" i="76"/>
  <c r="K70" i="76"/>
  <c r="J70" i="76"/>
  <c r="I70" i="76"/>
  <c r="K68" i="76"/>
  <c r="J68" i="76"/>
  <c r="I68" i="76"/>
  <c r="K67" i="76"/>
  <c r="J67" i="76"/>
  <c r="I67" i="76"/>
  <c r="K66" i="76"/>
  <c r="J66" i="76"/>
  <c r="I66" i="76"/>
  <c r="K65" i="76"/>
  <c r="J65" i="76"/>
  <c r="I65" i="76"/>
  <c r="K64" i="76"/>
  <c r="J64" i="76"/>
  <c r="I64" i="76"/>
  <c r="K63" i="76"/>
  <c r="J63" i="76"/>
  <c r="I63" i="76"/>
  <c r="K62" i="76"/>
  <c r="J62" i="76"/>
  <c r="I62" i="76"/>
  <c r="K61" i="76"/>
  <c r="J61" i="76"/>
  <c r="I61" i="76"/>
  <c r="K60" i="76"/>
  <c r="J60" i="76"/>
  <c r="I60" i="76"/>
  <c r="K58" i="76"/>
  <c r="J58" i="76"/>
  <c r="I58" i="76"/>
  <c r="K57" i="76"/>
  <c r="J57" i="76"/>
  <c r="I57" i="76"/>
  <c r="K55" i="76"/>
  <c r="J55" i="76"/>
  <c r="I55" i="76"/>
  <c r="K50" i="76"/>
  <c r="J50" i="76"/>
  <c r="I50" i="76"/>
  <c r="K49" i="76"/>
  <c r="J49" i="76"/>
  <c r="I49" i="76"/>
  <c r="K48" i="76"/>
  <c r="J48" i="76"/>
  <c r="I48" i="76"/>
  <c r="K45" i="76"/>
  <c r="J45" i="76"/>
  <c r="I45" i="76"/>
  <c r="K40" i="76"/>
  <c r="J40" i="76"/>
  <c r="I40" i="76"/>
  <c r="K38" i="76"/>
  <c r="J38" i="76"/>
  <c r="I38" i="76"/>
  <c r="K36" i="76"/>
  <c r="J36" i="76"/>
  <c r="I36" i="76"/>
  <c r="K35" i="76"/>
  <c r="J35" i="76"/>
  <c r="I35" i="76"/>
  <c r="K34" i="76"/>
  <c r="J34" i="76"/>
  <c r="I34" i="76"/>
  <c r="K33" i="76"/>
  <c r="J33" i="76"/>
  <c r="I33" i="76"/>
  <c r="K29" i="76"/>
  <c r="J29" i="76"/>
  <c r="I29" i="76"/>
  <c r="K28" i="76"/>
  <c r="J28" i="76"/>
  <c r="I28" i="76"/>
  <c r="K24" i="76"/>
  <c r="J24" i="76"/>
  <c r="I24" i="76"/>
  <c r="K22" i="76"/>
  <c r="J22" i="76"/>
  <c r="I22" i="76"/>
  <c r="K20" i="76"/>
  <c r="J20" i="76"/>
  <c r="I20" i="76"/>
  <c r="K19" i="76"/>
  <c r="J19" i="76"/>
  <c r="I19" i="76"/>
  <c r="K14" i="76"/>
  <c r="J14" i="76"/>
  <c r="I14" i="76"/>
  <c r="K12" i="76"/>
  <c r="J12" i="76"/>
  <c r="I12" i="76"/>
  <c r="K11" i="76"/>
  <c r="J11" i="76"/>
  <c r="I11" i="76"/>
  <c r="K10" i="76"/>
  <c r="J10" i="76"/>
  <c r="I10" i="76"/>
  <c r="K8" i="76"/>
  <c r="J8" i="76"/>
  <c r="I8" i="76"/>
  <c r="K7" i="76"/>
  <c r="J7" i="76"/>
  <c r="I7" i="76"/>
  <c r="K6" i="76"/>
  <c r="J6" i="76"/>
  <c r="I6" i="76"/>
  <c r="K5" i="76"/>
  <c r="J5" i="76"/>
  <c r="K3" i="76"/>
  <c r="J3" i="76"/>
  <c r="I3" i="76"/>
  <c r="V855" i="76" l="1"/>
  <c r="V853" i="76"/>
  <c r="V852" i="76"/>
  <c r="V847" i="76"/>
  <c r="V839" i="76"/>
  <c r="V835" i="76"/>
  <c r="V827" i="76"/>
  <c r="V820" i="76"/>
  <c r="V794" i="76"/>
  <c r="V782" i="76"/>
  <c r="V775" i="76"/>
  <c r="V749" i="76"/>
  <c r="V748" i="76"/>
  <c r="V744" i="76"/>
  <c r="V743" i="76"/>
  <c r="V721" i="76"/>
  <c r="V718" i="76"/>
  <c r="V717" i="76"/>
  <c r="V682" i="76"/>
  <c r="V680" i="76"/>
  <c r="V678" i="76"/>
  <c r="V640" i="76"/>
  <c r="V636" i="76"/>
  <c r="V633" i="76"/>
  <c r="V630" i="76"/>
  <c r="V622" i="76"/>
  <c r="V613" i="76"/>
  <c r="V589" i="76"/>
  <c r="V574" i="76"/>
  <c r="V559" i="76"/>
  <c r="V535" i="76"/>
  <c r="V432" i="76"/>
  <c r="V428" i="76"/>
  <c r="V413" i="76"/>
  <c r="V406" i="76"/>
  <c r="V405" i="76"/>
  <c r="V404" i="76"/>
  <c r="V329" i="76"/>
  <c r="U855" i="76"/>
  <c r="U853" i="76"/>
  <c r="U852" i="76"/>
  <c r="U847" i="76"/>
  <c r="U839" i="76"/>
  <c r="U835" i="76"/>
  <c r="U827" i="76"/>
  <c r="U824" i="76"/>
  <c r="U823" i="76"/>
  <c r="U820" i="76"/>
  <c r="U794" i="76"/>
  <c r="U782" i="76"/>
  <c r="U775" i="76"/>
  <c r="U749" i="76"/>
  <c r="U748" i="76"/>
  <c r="U744" i="76"/>
  <c r="U743" i="76"/>
  <c r="U721" i="76"/>
  <c r="U718" i="76"/>
  <c r="U717" i="76"/>
  <c r="U682" i="76"/>
  <c r="U680" i="76"/>
  <c r="U678" i="76"/>
  <c r="U640" i="76"/>
  <c r="U636" i="76"/>
  <c r="U633" i="76"/>
  <c r="U630" i="76"/>
  <c r="U622" i="76"/>
  <c r="U613" i="76"/>
  <c r="U589" i="76"/>
  <c r="U574" i="76"/>
  <c r="U559" i="76"/>
  <c r="U535" i="76"/>
  <c r="U432" i="76"/>
  <c r="U428" i="76"/>
  <c r="U413" i="76"/>
  <c r="U406" i="76"/>
  <c r="U405" i="76"/>
  <c r="U404" i="76"/>
  <c r="U329" i="76"/>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EDB4184A-757B-4B2E-B907-DF27ECC1E670}" keepAlive="1" name="Abfrage - Merge_Study_PCR" description="Verbindung mit der Abfrage 'Merge_Study_PCR' in der Arbeitsmappe." type="5" refreshedVersion="7" background="1" saveData="1">
    <dbPr connection="Provider=Microsoft.Mashup.OleDb.1;Data Source=$Workbook$;Location=Merge_Study_PCR;Extended Properties=&quot;&quot;" command="SELECT * FROM [Merge_Study_PCR]"/>
  </connection>
  <connection id="2" xr16:uid="{725FEB15-0916-49DD-A454-2AC4766D950B}" keepAlive="1" name="Abfrage - Merge_Study_PMI" description="Verbindung mit der Abfrage 'Merge_Study_PMI' in der Arbeitsmappe." type="5" refreshedVersion="7" background="1" saveData="1">
    <dbPr connection="Provider=Microsoft.Mashup.OleDb.1;Data Source=$Workbook$;Location=Merge_Study_PMI;Extended Properties=&quot;&quot;" command="SELECT * FROM [Merge_Study_PMI]"/>
  </connection>
  <connection id="3" xr16:uid="{BF832EB8-F7E5-4E14-8D55-0CF0C5F43151}" keepAlive="1" name="Abfrage - Merge_Study_Prop65" description="Verbindung mit der Abfrage 'Merge_Study_Prop65' in der Arbeitsmappe." type="5" refreshedVersion="7" background="1" saveData="1">
    <dbPr connection="Provider=Microsoft.Mashup.OleDb.1;Data Source=$Workbook$;Location=Merge_Study_Prop65;Extended Properties=&quot;&quot;" command="SELECT * FROM [Merge_Study_Prop65]"/>
  </connection>
  <connection id="4" xr16:uid="{CD587DCD-35E3-473B-ACC9-8F9F9B7065E4}" keepAlive="1" name="Abfrage - Merge_Study_SVHC" description="Verbindung mit der Abfrage 'Merge_Study_SVHC' in der Arbeitsmappe." type="5" refreshedVersion="7" background="1" saveData="1">
    <dbPr connection="Provider=Microsoft.Mashup.OleDb.1;Data Source=$Workbook$;Location=Merge_Study_SVHC;Extended Properties=&quot;&quot;" command="SELECT * FROM [Merge_Study_SVHC]"/>
  </connection>
  <connection id="5" xr16:uid="{C1B9D8EC-0594-47A8-B26C-26BAB2AA04AD}" keepAlive="1" name="Abfrage - Table_PCR" description="Verbindung mit der Abfrage 'Table_PCR' in der Arbeitsmappe." type="5" refreshedVersion="0" background="1">
    <dbPr connection="Provider=Microsoft.Mashup.OleDb.1;Data Source=$Workbook$;Location=Table_PCR;Extended Properties=&quot;&quot;" command="SELECT * FROM [Table_PCR]"/>
  </connection>
  <connection id="6" xr16:uid="{AF15C4B4-E09D-435C-88B8-C74A5C0D1F57}" keepAlive="1" name="Abfrage - Table_PMI" description="Verbindung mit der Abfrage 'Table_PMI' in der Arbeitsmappe." type="5" refreshedVersion="0" background="1">
    <dbPr connection="Provider=Microsoft.Mashup.OleDb.1;Data Source=$Workbook$;Location=Table_PMI;Extended Properties=&quot;&quot;" command="SELECT * FROM [Table_PMI]"/>
  </connection>
  <connection id="7" xr16:uid="{87DA5F20-C42E-4237-818D-B86FADAE79E3}" keepAlive="1" name="Abfrage - Table_Prop65" description="Verbindung mit der Abfrage 'Table_Prop65' in der Arbeitsmappe." type="5" refreshedVersion="0" background="1">
    <dbPr connection="Provider=Microsoft.Mashup.OleDb.1;Data Source=$Workbook$;Location=Table_Prop65;Extended Properties=&quot;&quot;" command="SELECT * FROM [Table_Prop65]"/>
  </connection>
  <connection id="8" xr16:uid="{4F468E52-E337-44B9-A255-3B092F8C715B}" keepAlive="1" name="Abfrage - Table_Study" description="Verbindung mit der Abfrage 'Table_Study' in der Arbeitsmappe." type="5" refreshedVersion="0" background="1">
    <dbPr connection="Provider=Microsoft.Mashup.OleDb.1;Data Source=$Workbook$;Location=Table_Study;Extended Properties=&quot;&quot;" command="SELECT * FROM [Table_Study]"/>
  </connection>
  <connection id="9" xr16:uid="{054A4FFC-C719-42B4-BB3E-6DCF47AF2DE8}" keepAlive="1" name="Abfrage - Table_Study (2)" description="Verbindung mit der Abfrage 'Table_Study (2)' in der Arbeitsmappe." type="5" refreshedVersion="0" background="1">
    <dbPr connection="Provider=Microsoft.Mashup.OleDb.1;Data Source=$Workbook$;Location=&quot;Table_Study (2)&quot;;Extended Properties=&quot;&quot;" command="SELECT * FROM [Table_Study (2)]"/>
  </connection>
  <connection id="10" xr16:uid="{0B5DDC22-F1D0-497E-930D-1A422DFC2BD9}" keepAlive="1" name="Abfrage - Table_Study (3)" description="Verbindung mit der Abfrage 'Table_Study (3)' in der Arbeitsmappe." type="5" refreshedVersion="0" background="1">
    <dbPr connection="Provider=Microsoft.Mashup.OleDb.1;Data Source=$Workbook$;Location=&quot;Table_Study (3)&quot;;Extended Properties=&quot;&quot;" command="SELECT * FROM [Table_Study (3)]"/>
  </connection>
  <connection id="11" xr16:uid="{B410F8B3-08D2-4346-972F-C1E7AB565FBB}" keepAlive="1" name="Abfrage - Table_Study (4)" description="Verbindung mit der Abfrage 'Table_Study (4)' in der Arbeitsmappe." type="5" refreshedVersion="0" background="1">
    <dbPr connection="Provider=Microsoft.Mashup.OleDb.1;Data Source=$Workbook$;Location=&quot;Table_Study (4)&quot;;Extended Properties=&quot;&quot;" command="SELECT * FROM [Table_Study (4)]"/>
  </connection>
  <connection id="12" xr16:uid="{E429DBFB-172E-4EF9-AA9E-F0CC9C047004}" keepAlive="1" name="Abfrage - Table_SVHC" description="Verbindung mit der Abfrage 'Table_SVHC' in der Arbeitsmappe." type="5" refreshedVersion="0" background="1">
    <dbPr connection="Provider=Microsoft.Mashup.OleDb.1;Data Source=$Workbook$;Location=Table_SVHC;Extended Properties=&quot;&quot;" command="SELECT * FROM [Table_SVHC]"/>
  </connection>
</connections>
</file>

<file path=xl/sharedStrings.xml><?xml version="1.0" encoding="utf-8"?>
<sst xmlns="http://schemas.openxmlformats.org/spreadsheetml/2006/main" count="8247" uniqueCount="3060">
  <si>
    <t>TTC</t>
  </si>
  <si>
    <t>Molecule</t>
  </si>
  <si>
    <t>SMILES</t>
  </si>
  <si>
    <t>CosReg Annex II</t>
  </si>
  <si>
    <t>CosReg Annex III</t>
  </si>
  <si>
    <t>SVHC</t>
  </si>
  <si>
    <t>EU 10_2011 Annex 1</t>
  </si>
  <si>
    <t>Dibutyl phthalate</t>
  </si>
  <si>
    <t>84-74-2</t>
  </si>
  <si>
    <t>CCCCOC(=O)c1ccccc1C(=O)OCCCC</t>
  </si>
  <si>
    <t>no hazard identified</t>
  </si>
  <si>
    <t>77-90-7</t>
  </si>
  <si>
    <t>CCCCOC(=O)CC(CC(=O)OCCCC)(OC(C)=O)C(=O)OCCCC</t>
  </si>
  <si>
    <t>Benzylsalicylate</t>
  </si>
  <si>
    <t>118-58-1</t>
  </si>
  <si>
    <t>medium hazard (no threshold derived)</t>
  </si>
  <si>
    <t>6259-76-3</t>
  </si>
  <si>
    <t>CCCCCCOC(=O)c1ccccc1O</t>
  </si>
  <si>
    <t>119-61-9</t>
  </si>
  <si>
    <t>84-66-2</t>
  </si>
  <si>
    <t>CCOC(=O)c1ccccc1C(=O)OCC</t>
  </si>
  <si>
    <t>103-23-1</t>
  </si>
  <si>
    <t>CCCCC(CC)COC(=O)CCCCC(=O)OCC(CC)CCCC</t>
  </si>
  <si>
    <t>Phenanthrene</t>
  </si>
  <si>
    <t>85-01-8</t>
  </si>
  <si>
    <t>629-54-9</t>
  </si>
  <si>
    <t>CCCCCCCCCCCCCCCC(N)=O</t>
  </si>
  <si>
    <t>101-86-0</t>
  </si>
  <si>
    <t>CCCCCC\C(C=O)=C/c1ccccc1</t>
  </si>
  <si>
    <t>bornyl acetate
(L-born-2-yl acetate)</t>
  </si>
  <si>
    <t>5655-61-8
76-49-3</t>
  </si>
  <si>
    <t>CC(=O)OC1CC2CCC1(C)C2(C)C</t>
  </si>
  <si>
    <t>2,2,2-trichloro-1-phenylethyl acetate</t>
  </si>
  <si>
    <t>90-17-5</t>
  </si>
  <si>
    <t>CC(=O)OC(c1ccccc1)C(Cl)(Cl)Cl</t>
  </si>
  <si>
    <t>101-84-8</t>
  </si>
  <si>
    <t>2-Hydroxy-4-methoxybenzophenone</t>
  </si>
  <si>
    <t>131-57-7</t>
  </si>
  <si>
    <t>Anthracene</t>
  </si>
  <si>
    <t>120-12-7</t>
  </si>
  <si>
    <t>c1ccc2cc3ccccc3cc2c1</t>
  </si>
  <si>
    <t>Acenaphthene</t>
  </si>
  <si>
    <t>83-32-9</t>
  </si>
  <si>
    <t>C1Cc2cccc3cccc1c23</t>
  </si>
  <si>
    <t>2-Hydroxy-4-octyloxybenzophenone</t>
  </si>
  <si>
    <t>1843-05-6</t>
  </si>
  <si>
    <t xml:space="preserve">
no hazard identified</t>
  </si>
  <si>
    <t>124-06-1</t>
  </si>
  <si>
    <t>CCCCCCCCCCCCCC(=O)OCC</t>
  </si>
  <si>
    <t>Fluoranthene</t>
  </si>
  <si>
    <t>206-44-0</t>
  </si>
  <si>
    <t>Pyrene</t>
  </si>
  <si>
    <t>129-00-0</t>
  </si>
  <si>
    <t>c1cc2ccc3cccc4ccc(c1)c2c34</t>
  </si>
  <si>
    <t>128-37-0</t>
  </si>
  <si>
    <t>Cc1cc(c(O)c(c1)C(C)(C)C)C(C)(C)C</t>
  </si>
  <si>
    <t>110-27-0</t>
  </si>
  <si>
    <t>CCCCCCCCCCCCCC(=O)OC(C)C</t>
  </si>
  <si>
    <t>No info in ECHA</t>
  </si>
  <si>
    <t>Total antimony</t>
  </si>
  <si>
    <t>7440-36-0</t>
  </si>
  <si>
    <t>[Sb]#[Sb]</t>
  </si>
  <si>
    <t>Total lead</t>
  </si>
  <si>
    <t>7439-92-1</t>
  </si>
  <si>
    <t>[Pb]</t>
  </si>
  <si>
    <t>High hazard (no threshold derived)</t>
  </si>
  <si>
    <t>Total cadmium</t>
  </si>
  <si>
    <t>7440-43-9</t>
  </si>
  <si>
    <t>125-12-2</t>
  </si>
  <si>
    <t>118-60-5</t>
  </si>
  <si>
    <t>CCCCC(CC)COC(=O)c1ccccc1O</t>
  </si>
  <si>
    <t>470-82-6</t>
  </si>
  <si>
    <t>CC12CCC(CC1)C(C)(C)O2</t>
  </si>
  <si>
    <t xml:space="preserve">
medium hazard (no threshold derived)</t>
  </si>
  <si>
    <t>methyl dodecanoate</t>
  </si>
  <si>
    <t>111-82-0</t>
  </si>
  <si>
    <t>CCCCCCCCCCCC(=O)OC</t>
  </si>
  <si>
    <t>No hazard identified</t>
  </si>
  <si>
    <t>93-04-9</t>
  </si>
  <si>
    <t>COc1ccc2ccccc2c1</t>
  </si>
  <si>
    <t xml:space="preserve">3,3,5-Trimethyl-cyclohexyl salicilate
</t>
  </si>
  <si>
    <t>118-56-9</t>
  </si>
  <si>
    <t>80-54-6</t>
  </si>
  <si>
    <t>CC(Cc1ccc(cc1)C(C)(C)C)C=O</t>
  </si>
  <si>
    <t>98-54-4</t>
  </si>
  <si>
    <t>CC(C)(C)c1ccc(O)cc1</t>
  </si>
  <si>
    <t xml:space="preserve">
low hazard (no threshold derived)</t>
  </si>
  <si>
    <t>91-94-1</t>
  </si>
  <si>
    <t>2-Ethylhexyl 4-(dimethylamino)benzoate</t>
  </si>
  <si>
    <t>21245-02-3</t>
  </si>
  <si>
    <t>CCCCC(CC)COC(=O)c1ccc(cc1)N(C)C</t>
  </si>
  <si>
    <t>2921-88-2</t>
  </si>
  <si>
    <t>Hazard unknown (no further information necessary as no exposure expected)</t>
  </si>
  <si>
    <t>80-05-7</t>
  </si>
  <si>
    <t>o-Anisidine</t>
  </si>
  <si>
    <t>90-04-0</t>
  </si>
  <si>
    <t>COc1ccccc1N</t>
  </si>
  <si>
    <t>2-Naphthalenamine</t>
  </si>
  <si>
    <t>91-59-8</t>
  </si>
  <si>
    <t>Nc1ccc2ccccc2c1</t>
  </si>
  <si>
    <t>111-61-5</t>
  </si>
  <si>
    <t>CCCCCCCCCCCCCCCCCC(=O)OCC</t>
  </si>
  <si>
    <t>76-22-2</t>
  </si>
  <si>
    <t>CC1(C)C2CCC1(C)C(=O)C2</t>
  </si>
  <si>
    <t>low hazard (no threshold derived)</t>
  </si>
  <si>
    <t>78-59-1</t>
  </si>
  <si>
    <t>Total baryum</t>
  </si>
  <si>
    <t>7440-39-3</t>
  </si>
  <si>
    <t>[Ba]</t>
  </si>
  <si>
    <t>Total zinc</t>
  </si>
  <si>
    <t>7440-66-6</t>
  </si>
  <si>
    <t>[Zn]</t>
  </si>
  <si>
    <t>Total nickel</t>
  </si>
  <si>
    <t>7440-02-0</t>
  </si>
  <si>
    <t>[Ni]</t>
  </si>
  <si>
    <t>Total arsenic</t>
  </si>
  <si>
    <t>7440-38-2</t>
  </si>
  <si>
    <t>[As]</t>
  </si>
  <si>
    <t>high hazard (no threshold derived)</t>
  </si>
  <si>
    <t>Total cobalt</t>
  </si>
  <si>
    <t>7440-48-4</t>
  </si>
  <si>
    <t>[Co]</t>
  </si>
  <si>
    <t>Total silver</t>
  </si>
  <si>
    <t>7440-22-4</t>
  </si>
  <si>
    <t>[Ag]</t>
  </si>
  <si>
    <t>65-85-0</t>
  </si>
  <si>
    <t>OC(=O)c1ccccc1</t>
  </si>
  <si>
    <t>1-Decanol</t>
  </si>
  <si>
    <t>112-30-1</t>
  </si>
  <si>
    <t>CCCCCCCCCCO</t>
  </si>
  <si>
    <t>105-95-3</t>
  </si>
  <si>
    <t>O=C1CCCCCCCCCCCC(=O)OCCO1</t>
  </si>
  <si>
    <t>80-56-8</t>
  </si>
  <si>
    <t>CC1=CCC2CC1C2(C)C</t>
  </si>
  <si>
    <t>947-19-3</t>
  </si>
  <si>
    <t>51218-45-2
63150-68-5
94449-58-8</t>
  </si>
  <si>
    <t>benzene, 1-chloro-2-isocyanato-</t>
  </si>
  <si>
    <t>3320-83-0</t>
  </si>
  <si>
    <t>Clc1ccccc1N=C=O</t>
  </si>
  <si>
    <t>104-46-1</t>
  </si>
  <si>
    <t>COc1ccc(\C=C\C)cc1</t>
  </si>
  <si>
    <t>Cyclohexanol</t>
  </si>
  <si>
    <t>108-93-0</t>
  </si>
  <si>
    <t>OC1CCCCC1</t>
  </si>
  <si>
    <t>b-pinene</t>
  </si>
  <si>
    <t>127-91-3</t>
  </si>
  <si>
    <t>CC1(C)C2CCC(=C)C1C2</t>
  </si>
  <si>
    <t>79-92-5</t>
  </si>
  <si>
    <t>CC1(C)C2CCC(C2)C1=C</t>
  </si>
  <si>
    <t>52888-80-9</t>
  </si>
  <si>
    <t>CCCN(CCC)C(=O)SCc1ccccc1</t>
  </si>
  <si>
    <t>benzene, (1-propyldecyl)-</t>
  </si>
  <si>
    <t>4534-51-4</t>
  </si>
  <si>
    <t>CCCCCCCCCC(CCC)c1ccccc1</t>
  </si>
  <si>
    <t>2-tert-butyl-4-methylphenol</t>
  </si>
  <si>
    <t>2409-55-4</t>
  </si>
  <si>
    <t>Cc1ccc(O)c(c1)C(C)(C)C</t>
  </si>
  <si>
    <t>2,2-dimethoxy-1,2-diphenylethan-1-one</t>
  </si>
  <si>
    <t>24650-42-8</t>
  </si>
  <si>
    <t>Methylphenyl Isocyanate
O-TOLYL ISOCYANATE</t>
  </si>
  <si>
    <t>614-68-6</t>
  </si>
  <si>
    <t>Cc1ccccc1N=C=O</t>
  </si>
  <si>
    <t>methyl o-benzoylbenzoate</t>
  </si>
  <si>
    <t>606-28-0</t>
  </si>
  <si>
    <t>hazard unknown (no further information necessary)</t>
  </si>
  <si>
    <t>1-Octanol</t>
  </si>
  <si>
    <t>111-87-5</t>
  </si>
  <si>
    <t>CCCCCCCCO</t>
  </si>
  <si>
    <t>Metazachlor</t>
  </si>
  <si>
    <t>67129-08-2</t>
  </si>
  <si>
    <t>95-96-5</t>
  </si>
  <si>
    <t>CC1OC(=O)C(C)OC1=O</t>
  </si>
  <si>
    <t>caprolactone
2-Oxepanone</t>
  </si>
  <si>
    <t>502-44-3</t>
  </si>
  <si>
    <t>O=C1CCCCCO1</t>
  </si>
  <si>
    <t>51-03-6</t>
  </si>
  <si>
    <t>CCCCOCCOCCOCc1cc2OCOc2cc1CCC</t>
  </si>
  <si>
    <t xml:space="preserve">
hazard unknown but no further hazard information necessary as no exposure expected</t>
  </si>
  <si>
    <t>99-76-3</t>
  </si>
  <si>
    <t>COC(=O)c1ccc(O)cc1</t>
  </si>
  <si>
    <t>23950-58-5</t>
  </si>
  <si>
    <t>CC(C)(NC(=O)c1cc(Cl)cc(Cl)c1)C#C</t>
  </si>
  <si>
    <t>1'-acetonaphthone</t>
  </si>
  <si>
    <t>941-98-0</t>
  </si>
  <si>
    <t>CC(=O)c1cccc2ccccc12</t>
  </si>
  <si>
    <t>87674-68-8</t>
  </si>
  <si>
    <t>Decamethyl cyclopentasiloxane</t>
  </si>
  <si>
    <t>541-02-6</t>
  </si>
  <si>
    <t>C[Si]1(C)O[Si](C)(C)O[Si](C)(C)O[Si](C)(C)O[Si](C)(C)O1</t>
  </si>
  <si>
    <t>N,N-Diethyl-m-toluamide</t>
  </si>
  <si>
    <t>134-62-3</t>
  </si>
  <si>
    <t>CCN(CC)C(=O)c1cccc(C)c1</t>
  </si>
  <si>
    <t>1-(2-butoxy-1-methylethoxy)propan-2-ol</t>
  </si>
  <si>
    <t>29911-28-2</t>
  </si>
  <si>
    <t>CCCCOCC(C)OCC(C)O</t>
  </si>
  <si>
    <t xml:space="preserve">81777-89-1
89493-06-1
</t>
  </si>
  <si>
    <t>Citronellyl acetate</t>
  </si>
  <si>
    <t>150-84-5</t>
  </si>
  <si>
    <t>CC(CCOC(C)=O)CCC=C(C)C</t>
  </si>
  <si>
    <t>131-11-3</t>
  </si>
  <si>
    <t>COC(=O)c1ccccc1C(=O)OC</t>
  </si>
  <si>
    <t>26225-79-6</t>
  </si>
  <si>
    <t>53112-28-0</t>
  </si>
  <si>
    <t>Cc1cc(C)nc(Nc2ccccc2)n1</t>
  </si>
  <si>
    <t>1197-01-9</t>
  </si>
  <si>
    <t>Cc1ccc(cc1)C(C)(C)O</t>
  </si>
  <si>
    <t>beta-terpineol</t>
  </si>
  <si>
    <t>138-87-4</t>
  </si>
  <si>
    <t>CC(=C)C1CCC(C)(O)CC1</t>
  </si>
  <si>
    <t>Tris(1-chloro-2-propyl) phosphate</t>
  </si>
  <si>
    <t>13674-84-5</t>
  </si>
  <si>
    <t>Octocrylene</t>
  </si>
  <si>
    <t>6197-30-4</t>
  </si>
  <si>
    <t>2303-17-5</t>
  </si>
  <si>
    <t>CC(C)N(C(C)C)C(=O)SCC(Cl)=C(Cl)Cl</t>
  </si>
  <si>
    <t>5915-41-3
63026-57-3</t>
  </si>
  <si>
    <t>Tris(2-ethylhexyl)phosphoric acid</t>
  </si>
  <si>
    <t>78-42-2</t>
  </si>
  <si>
    <t>40487-42-1</t>
  </si>
  <si>
    <t>CCC(CC)Nc1c(cc(C)c(C)c1[N+]([O-])=O)[N+]([O-])=O</t>
  </si>
  <si>
    <t>butyl methacrylate</t>
  </si>
  <si>
    <t>97-88-1</t>
  </si>
  <si>
    <t>CCCCOC(=O)C(C)=C</t>
  </si>
  <si>
    <t>1 % in mixture (weight basis)</t>
  </si>
  <si>
    <t>dihydro-beta-ionone</t>
  </si>
  <si>
    <t>17283-81-7</t>
  </si>
  <si>
    <t>CC(=O)CCC1=C(C)CCCC1(C)C</t>
  </si>
  <si>
    <t>1135-66-6</t>
  </si>
  <si>
    <t>124-76-5</t>
  </si>
  <si>
    <t>2-hydroxy-2-methyl-1-phenyl-1-propanone</t>
  </si>
  <si>
    <t>7473-98-5</t>
  </si>
  <si>
    <t>CC(C)(O)C(=O)c1ccccc1</t>
  </si>
  <si>
    <t>1,2-Dichlorobenzene</t>
  </si>
  <si>
    <t>95-50-1</t>
  </si>
  <si>
    <t>Clc1ccccc1Cl</t>
  </si>
  <si>
    <t>(Medium hazard (no threshold derived))</t>
  </si>
  <si>
    <t>93-15-2</t>
  </si>
  <si>
    <t>COc1ccc(CC=C)cc1OC</t>
  </si>
  <si>
    <t xml:space="preserve">87075-14-7
112725-59-4
185160-18-3
70356-09-1 </t>
  </si>
  <si>
    <t>2-butyl-1,1,3-trimethyl-cyclohexane</t>
  </si>
  <si>
    <t>54676-39-0</t>
  </si>
  <si>
    <t>2-Chloroaniline</t>
  </si>
  <si>
    <t>95-51-2</t>
  </si>
  <si>
    <t>Nc1ccccc1Cl</t>
  </si>
  <si>
    <t>2,4,6 - Trimethylbenzaldehyde</t>
  </si>
  <si>
    <t>487-68-3</t>
  </si>
  <si>
    <t>Cc1cc(C)c(C=O)c(C)c1</t>
  </si>
  <si>
    <t>cyclohexane, (2-ethyl-1-methylbutylidene)-</t>
  </si>
  <si>
    <t>74810-41-6</t>
  </si>
  <si>
    <t>68140-48-7</t>
  </si>
  <si>
    <t>CC(C)C1C(C)C(C)(C)c2cc(C)c(cc12)C(C)=O</t>
  </si>
  <si>
    <t>7785-26-4</t>
  </si>
  <si>
    <t>2,6-Dichloroaniline</t>
  </si>
  <si>
    <t>608-31-1</t>
  </si>
  <si>
    <t>Nc1c(Cl)cccc1Cl</t>
  </si>
  <si>
    <t>90-43-7</t>
  </si>
  <si>
    <t>4,7-dimethylindan</t>
  </si>
  <si>
    <t>6682-71-9</t>
  </si>
  <si>
    <t>Cc1ccc(C)c2CCCc12</t>
  </si>
  <si>
    <t>700-12-9</t>
  </si>
  <si>
    <t>Cc1cc(C)c(C)c(C)c1C</t>
  </si>
  <si>
    <t>103-41-3</t>
  </si>
  <si>
    <t>15299-99-7</t>
  </si>
  <si>
    <t>CCN(CC)C(=O)C(C)Oc1cccc2ccccc12</t>
  </si>
  <si>
    <t>1,2,3,5-Tetrachlorobenzene</t>
  </si>
  <si>
    <t>634-90-2</t>
  </si>
  <si>
    <t>Clc1cc(Cl)c(Cl)c(Cl)c1</t>
  </si>
  <si>
    <t>107534-96-3
80443-41-0
123066-82-0</t>
  </si>
  <si>
    <t>3-Methylbutyl 3-(4-methoxyphenyl)-2-propenoate</t>
  </si>
  <si>
    <t>71617-10-2</t>
  </si>
  <si>
    <t>COc1ccc(\C=C\C(=O)OCCC(C)C)cc1</t>
  </si>
  <si>
    <t>94-13-3</t>
  </si>
  <si>
    <t>CCCOC(=O)c1ccc(O)cc1</t>
  </si>
  <si>
    <t>Tris(2-butoxyethyl) phosphate</t>
  </si>
  <si>
    <t>78-51-3
119166-98-2
19040-50-7
31227-66-4</t>
  </si>
  <si>
    <t>t-butyl--m--cresol</t>
  </si>
  <si>
    <t>88-60-8</t>
  </si>
  <si>
    <t>Cc1ccc(c(O)c1)C(C)(C)C</t>
  </si>
  <si>
    <t>133855-98-8</t>
  </si>
  <si>
    <t>41394-05-2</t>
  </si>
  <si>
    <t>118134-30-8</t>
  </si>
  <si>
    <t>CCCN(CC)CC1COC2(CCC(CC2)C(C)(C)C)O1</t>
  </si>
  <si>
    <t>Diethylamino hydroxybenzoyl hexyl benzoate</t>
  </si>
  <si>
    <t>302776-68-7</t>
  </si>
  <si>
    <t>1,7,7-Trimethyl-3-4-methylphenylmethylene-bicyclo-221heptan-2-one</t>
  </si>
  <si>
    <t>36861-47-9</t>
  </si>
  <si>
    <t>67747-09-5
68444-81-5</t>
  </si>
  <si>
    <t>Azoxystrobin</t>
  </si>
  <si>
    <t>131860-33-8</t>
  </si>
  <si>
    <t>188425-85-6</t>
  </si>
  <si>
    <t>121552-61-2</t>
  </si>
  <si>
    <t>122-34-9
11141-20-1
119603-94-0
12764-71-5
39291-64-0</t>
  </si>
  <si>
    <t>1912-24-9
11121-31-6
12040-45-8
12797-72-7
69771-31-9
93616-39-8
39400-72-1</t>
  </si>
  <si>
    <t>25057-89-0</t>
  </si>
  <si>
    <t>21087-64-9</t>
  </si>
  <si>
    <t>CSC1=NN=C(C(=O)N1N)C(C)(C)C</t>
  </si>
  <si>
    <t>23103-98-2</t>
  </si>
  <si>
    <t>CN(C)C(=O)Oc1nc(nc(C)c1C)N(C)C</t>
  </si>
  <si>
    <t>125116-23-6</t>
  </si>
  <si>
    <t>94-74-6</t>
  </si>
  <si>
    <t>Cc1cc(Cl)ccc1OCC(O)=O</t>
  </si>
  <si>
    <t>534-52-1
37359-43-6
53240-95-2
8068-73-3
8071-51-0</t>
  </si>
  <si>
    <t>1546-95-8</t>
  </si>
  <si>
    <t>OC(=O)C(F)(F)C(F)(F)C(F)(F)C(F)(F)C(F)(F)C(F)F</t>
  </si>
  <si>
    <t>335-67-1</t>
  </si>
  <si>
    <t>OC(=O)C(F)(F)C(F)(F)C(F)(F)C(F)(F)C(F)(F)C(F)(F)C(F)(F)F</t>
  </si>
  <si>
    <t>69-72-7
1186130-36-8
8052-31-1
7681-06-3</t>
  </si>
  <si>
    <t>No Hazard identified</t>
  </si>
  <si>
    <t>112281-77-3</t>
  </si>
  <si>
    <t>2-Ethylhexyl diphenyl phosphate</t>
  </si>
  <si>
    <t>1241-94-7</t>
  </si>
  <si>
    <t>2-methyl-1-propylnaphthalene</t>
  </si>
  <si>
    <t>54774-89-9</t>
  </si>
  <si>
    <t>CCCc1c(C)ccc2ccccc12</t>
  </si>
  <si>
    <t>42928-87-0</t>
  </si>
  <si>
    <t>60-32-2</t>
  </si>
  <si>
    <t>NCCCCCC(O)=O</t>
  </si>
  <si>
    <t>decanenitrile</t>
  </si>
  <si>
    <t>1975-78-6</t>
  </si>
  <si>
    <t>76674-21-0</t>
  </si>
  <si>
    <t>58-89-9
8007-42-9
55963-79-6</t>
  </si>
  <si>
    <t>143390-89-0</t>
  </si>
  <si>
    <t>61949-76-6</t>
  </si>
  <si>
    <t>3864-99-1
60712-40-5
102257-29-4
106085-69-2
114625-87-5
153613-74-2
188025-33-4
189456-66-4</t>
  </si>
  <si>
    <t>1-Octylpyrrolidin-2-one</t>
  </si>
  <si>
    <t>2687-94-7</t>
  </si>
  <si>
    <t>CCCCCCCCN1CCCC1=O</t>
  </si>
  <si>
    <t>1,3-Diphenylguanidine</t>
  </si>
  <si>
    <t>102-06-7
25323-69-7
33505-70-3
368867-99-6
39291-21-9
55556-10-0</t>
  </si>
  <si>
    <t>1,4-Dioxacyclohexadecane-5,16-dione</t>
  </si>
  <si>
    <t>54982-83-1</t>
  </si>
  <si>
    <t>O=C1CCCCCCCCCCC(=O)OCCO1</t>
  </si>
  <si>
    <t>2315-61-9</t>
  </si>
  <si>
    <t>15972-60-8</t>
  </si>
  <si>
    <t>CCc1cccc(CC)c1N(COC)C(=O)CCl</t>
  </si>
  <si>
    <t>127-51-5</t>
  </si>
  <si>
    <t>41483-43-6
58694-46-5</t>
  </si>
  <si>
    <t>4537-15-9</t>
  </si>
  <si>
    <t>CCCCCCC(CCCC)c1ccccc1</t>
  </si>
  <si>
    <t>6485-40-1</t>
  </si>
  <si>
    <t>333-41-5</t>
  </si>
  <si>
    <t>83164-33-4</t>
  </si>
  <si>
    <t>50563-36-5
55353-08-7</t>
  </si>
  <si>
    <t>617-45-8</t>
  </si>
  <si>
    <t>NC(CC(O)=O)C(O)=O</t>
  </si>
  <si>
    <t>1593-77-7</t>
  </si>
  <si>
    <t>67306-00-7</t>
  </si>
  <si>
    <t>67564-91-4
67306-03-0
67564-91-4
74545-06-5
74545-07-6
76492-89-2
91269-52-2
95754-31-7</t>
  </si>
  <si>
    <t>142459-58-3</t>
  </si>
  <si>
    <t>56-86-0</t>
  </si>
  <si>
    <t>NC(CCC(O)=O)C(O)=O</t>
  </si>
  <si>
    <t>119515-38-7</t>
  </si>
  <si>
    <t>CCC(C)OC(=O)N1CCCCC1CCO</t>
  </si>
  <si>
    <t>23128-74-7</t>
  </si>
  <si>
    <t>CC(C)(C)c1cc(CCC(=O)NCCCCCCNC(=O)CCc2cc(c(O)c(c2)C(C)(C)C)C(C)(C)C)cc(c1O)C(C)(C)C</t>
  </si>
  <si>
    <t>N-Butylbenzenesulfonamide</t>
  </si>
  <si>
    <t>3622-84-2</t>
  </si>
  <si>
    <t>94-70-2</t>
  </si>
  <si>
    <t>CCOc1ccccc1N</t>
  </si>
  <si>
    <t>94-62-2</t>
  </si>
  <si>
    <t>120983-64-4</t>
  </si>
  <si>
    <t>111988-49-9</t>
  </si>
  <si>
    <t>Total titanium</t>
  </si>
  <si>
    <t>7440-32-6
11147-83-4
12718-64-8
12794-00-2
1445772-67-7
182260-48-6
195161-81-0
37246-34-7
37246-36-9
37246-37-0
37261-68-0
37269-05-9
37301-57-8
37333-92-9
53549-90-9
54319-51-6
57854-37-2
62650-70-8
67796-94-5
7440-32-6</t>
  </si>
  <si>
    <t>Total calcium</t>
  </si>
  <si>
    <t>7440-70-2</t>
  </si>
  <si>
    <t>[Ca]</t>
  </si>
  <si>
    <t>Total aluminium</t>
  </si>
  <si>
    <t>7429-90-5
1107614-02-7
113962-66-6
121630-48-6
12766-45-9
1374563-19-5
1374563-22-0
1621997-91-8
1799386-26-7
182260-45-3
1826890-06-5
185464-37-3
1946759-18-7
257888-99-6
298688-47-8
349608-51-1
37202-64-5
39302-71-1
39332-62-2
477951-22-7
7429-90-5
80341-19-1
91728-14-2
934749-46-9</t>
  </si>
  <si>
    <t>Total sodium</t>
  </si>
  <si>
    <t>7440-23-5
1061193-24-5
184637-88-5
213530-35-9
351903-26-9</t>
  </si>
  <si>
    <t>Total potassium</t>
  </si>
  <si>
    <t>7440-09-7
31079-13-7</t>
  </si>
  <si>
    <t>Total magnesium</t>
  </si>
  <si>
    <t>7439-95-4
1169483-41-3
14147-08-1
199281-20-4
298688-48-9
67208-78-0
7439-95-4</t>
  </si>
  <si>
    <t>Total iron</t>
  </si>
  <si>
    <t>7439-89-6
129048-51-7
161135-39-3
1867181-06-3
190454-13-8
195161-83-2
199281-22-6
39344-71-3
443783-52-6
675141-17-0
70884-35-4
73135-38-3
8011-79-8
8053-60-9</t>
  </si>
  <si>
    <t>Total phosphorus</t>
  </si>
  <si>
    <t>7723-14-0
12185-10-3
29879-37-6</t>
  </si>
  <si>
    <t>Total copper</t>
  </si>
  <si>
    <t>7440-50-8
133353-46-5
133353-47-6
1441640-38-5
195161-80-9
1993435-25-8
2056901-56-3
65555-90-0
72514-83-1</t>
  </si>
  <si>
    <t>Total chromium</t>
  </si>
  <si>
    <t>7440-47-3
188785-87-7
195161-82-1
22541-79-3</t>
  </si>
  <si>
    <t>Total mercury</t>
  </si>
  <si>
    <t>7439-97-6</t>
  </si>
  <si>
    <t>[Hg]</t>
  </si>
  <si>
    <t>Total selenium</t>
  </si>
  <si>
    <t>7782-49-2
11125-23-8
11133-88-3
12640-29-8
12640-30-1
12641-96-2
12733-65-2
37256-19-2
37258-85-8
37276-15-6
37368-02-8
50954-17-1
51882-60-1</t>
  </si>
  <si>
    <t xml:space="preserve">
hazard unknown (no further information necessary)</t>
  </si>
  <si>
    <t>Total tin</t>
  </si>
  <si>
    <t>7440-31-5</t>
  </si>
  <si>
    <t>[Sn]</t>
  </si>
  <si>
    <t>Total strontium</t>
  </si>
  <si>
    <t>7440-24-6</t>
  </si>
  <si>
    <t>[Sr]</t>
  </si>
  <si>
    <t>Total indium</t>
  </si>
  <si>
    <t>7440-74-6</t>
  </si>
  <si>
    <t>[In]</t>
  </si>
  <si>
    <t>Total thallium</t>
  </si>
  <si>
    <t>7440-28-0</t>
  </si>
  <si>
    <t>[Tl]</t>
  </si>
  <si>
    <t>Total tantalum</t>
  </si>
  <si>
    <t>7440-25-7</t>
  </si>
  <si>
    <t>[Ta]</t>
  </si>
  <si>
    <t>Total rubidium</t>
  </si>
  <si>
    <t>7440-17-7</t>
  </si>
  <si>
    <t>[Rb]</t>
  </si>
  <si>
    <t>Total tellurium</t>
  </si>
  <si>
    <t>13494-80-9
137322-20-4</t>
  </si>
  <si>
    <t>Total zirconium</t>
  </si>
  <si>
    <t>7440-67-7
141631-74-5
141631-75-6
141631-77-8
182260-46-4
1864797-49-8</t>
  </si>
  <si>
    <t xml:space="preserve">
no-threshold effect and/or no dose-response information available</t>
  </si>
  <si>
    <t>Total vanadium</t>
  </si>
  <si>
    <t>7440-62-2
195161-77-4
24763-58-4</t>
  </si>
  <si>
    <t>Total Molybdenum</t>
  </si>
  <si>
    <t>7439-98-7</t>
  </si>
  <si>
    <t>[Mo]</t>
  </si>
  <si>
    <t>Total manganese</t>
  </si>
  <si>
    <t>7439-96-5
17375-02-9
195161-78-5
39303-06-5
8031-40-1
8075-39-6</t>
  </si>
  <si>
    <t>Total lithium</t>
  </si>
  <si>
    <t>7439-93-2</t>
  </si>
  <si>
    <t>[Li]</t>
  </si>
  <si>
    <t>Phenol</t>
  </si>
  <si>
    <t>108-95-2
14534-23-7
50356-25-7
8002-07-1</t>
  </si>
  <si>
    <t xml:space="preserve">
high hazard (no threshold derived)</t>
  </si>
  <si>
    <t>Nonanoic acid, Pelargonic acid</t>
  </si>
  <si>
    <t>112-05-0</t>
  </si>
  <si>
    <t>CCCCCCCCC(O)=O</t>
  </si>
  <si>
    <t>(No hazard identified)</t>
  </si>
  <si>
    <t>dodecane, 1-(ethenyloxy)-</t>
  </si>
  <si>
    <t>765-14-0</t>
  </si>
  <si>
    <t>CCCCCCCCCCCCOC=C</t>
  </si>
  <si>
    <t>benzene, (1-ethylnonyl)-</t>
  </si>
  <si>
    <t>4536-87-2</t>
  </si>
  <si>
    <t>CCCCCCCCC(CC)c1ccccc1</t>
  </si>
  <si>
    <t>benzene, (1-ethylundecyl)-</t>
  </si>
  <si>
    <t>4534-52-5</t>
  </si>
  <si>
    <t>CCCCCCCCCCC(CC)c1ccccc1</t>
  </si>
  <si>
    <t>693-54-9</t>
  </si>
  <si>
    <t>CCCCCCCCC(C)=O</t>
  </si>
  <si>
    <t>105-08-8</t>
  </si>
  <si>
    <t>OCC1CCC(CO)CC1</t>
  </si>
  <si>
    <t>methyl tetradecanoate</t>
  </si>
  <si>
    <t>124-10-7</t>
  </si>
  <si>
    <t>CCCCCCCCCCCCCC(=O)OC</t>
  </si>
  <si>
    <t>94-18-8</t>
  </si>
  <si>
    <t>106-44-5</t>
  </si>
  <si>
    <t>Cc1ccc(O)cc1</t>
  </si>
  <si>
    <t>medium Hazard (no threshold derived) is listed in REACH tab, but not retrieved here,</t>
  </si>
  <si>
    <t>13048-33-4
106717-06-0
1220287-86-4
126038-89-9
174845-65-9
181826-08-4
1934258-74-8
198694-76-7
671774-75-7
74872-03-0
88250-32-2</t>
  </si>
  <si>
    <t>110-63-4
1204746-06-4
1400594-63-9
732189-03-6</t>
  </si>
  <si>
    <t>21145-77-7
131433-13-1</t>
  </si>
  <si>
    <t>504-57-4</t>
  </si>
  <si>
    <t>CCCCCCCCCC(=O)CCCCCCCCC</t>
  </si>
  <si>
    <t>90-12-0</t>
  </si>
  <si>
    <t>Cc1cccc2ccccc12</t>
  </si>
  <si>
    <t>104-94-9
1619933-04-8</t>
  </si>
  <si>
    <t>14901-07-6</t>
  </si>
  <si>
    <t>no-threshold effect and/or no dose-response information available</t>
  </si>
  <si>
    <t>122-99-6
1020398-73-5
37220-49-8
56257-90-0
603-098-00-9</t>
  </si>
  <si>
    <t>22606-46-8</t>
  </si>
  <si>
    <t>98-55-5
22347-88-2
2438-12-2</t>
  </si>
  <si>
    <t>undecanal</t>
  </si>
  <si>
    <t>112-44-7</t>
  </si>
  <si>
    <t>CCCCCCCCCCC=O</t>
  </si>
  <si>
    <t>88-04-0</t>
  </si>
  <si>
    <t>Cc1cc(O)cc(C)c1Cl</t>
  </si>
  <si>
    <t>Low hazard (no threshold derived)</t>
  </si>
  <si>
    <t>(1r,4s,4as,6r,8as)-4,8a,9,9-tetramethyloctahydro-1,6-methanonaphthalen-1(2h)-ol</t>
  </si>
  <si>
    <t>5986-55-0</t>
  </si>
  <si>
    <t>67-47-0</t>
  </si>
  <si>
    <t>151-05-3</t>
  </si>
  <si>
    <t>CC(=O)OC(C)(C)Cc1ccccc1</t>
  </si>
  <si>
    <t>118-71-8</t>
  </si>
  <si>
    <t>benzene, (1,1-dimethyldecyl)-</t>
  </si>
  <si>
    <t>27854-40-6</t>
  </si>
  <si>
    <t>(+)-d-cadinene</t>
  </si>
  <si>
    <t>483-76-1</t>
  </si>
  <si>
    <t>Dodecamethylcyclohexasiloxane</t>
  </si>
  <si>
    <t>540-97-6</t>
  </si>
  <si>
    <t>C[Si]1(C)O[Si](C)(C)O[Si](C)(C)O[Si](C)(C)O[Si](C)(C)O[Si](C)(C)O1</t>
  </si>
  <si>
    <t>88-99-3</t>
  </si>
  <si>
    <t>OC(=O)c1ccccc1C(O)=O</t>
  </si>
  <si>
    <t>1139-30-6</t>
  </si>
  <si>
    <t>2189-60-8</t>
  </si>
  <si>
    <t>CCCCCCCCc1ccccc1</t>
  </si>
  <si>
    <t>3,5-Dichloroaniline</t>
  </si>
  <si>
    <t>626-43-7</t>
  </si>
  <si>
    <t>Nc1cc(Cl)cc(Cl)c1</t>
  </si>
  <si>
    <t>112-53-8</t>
  </si>
  <si>
    <t>CCCCCCCCCCCCO</t>
  </si>
  <si>
    <t>92-52-4</t>
  </si>
  <si>
    <t>73947-30-5</t>
  </si>
  <si>
    <t>CCCCCCCCCC(=O)OCC(CC)CCCC</t>
  </si>
  <si>
    <t>62199-50-2</t>
  </si>
  <si>
    <t>98-83-9</t>
  </si>
  <si>
    <t>CC(=C)c1ccccc1</t>
  </si>
  <si>
    <t>2,3,6-trimethylnaphthalene</t>
  </si>
  <si>
    <t>829-26-5</t>
  </si>
  <si>
    <t>Cc1ccc2cc(C)c(C)cc2c1</t>
  </si>
  <si>
    <t>94-33-7</t>
  </si>
  <si>
    <t>OCCOC(=O)c1ccccc1</t>
  </si>
  <si>
    <t>3-phenylpropanal</t>
  </si>
  <si>
    <t>104-53-0</t>
  </si>
  <si>
    <t>O=CCCc1ccccc1</t>
  </si>
  <si>
    <t>63321-70-0</t>
  </si>
  <si>
    <t>CCCCCCCC(=O)OCC(CC)CCCC</t>
  </si>
  <si>
    <t>95-63-6</t>
  </si>
  <si>
    <t>Cc1ccc(C)c(C)c1</t>
  </si>
  <si>
    <t>70-55-3</t>
  </si>
  <si>
    <t>95-16-9</t>
  </si>
  <si>
    <t>306-08-1</t>
  </si>
  <si>
    <t>COc1cc(CC(O)=O)ccc1O</t>
  </si>
  <si>
    <t>cyclododecane</t>
  </si>
  <si>
    <t>294-62-2</t>
  </si>
  <si>
    <t>C1CCCCCCCCCCC1</t>
  </si>
  <si>
    <t>undec-10-enal</t>
  </si>
  <si>
    <t>112-45-8</t>
  </si>
  <si>
    <t>C=CCCCCCCCCC=O</t>
  </si>
  <si>
    <t>2-phenylethyl benzoate</t>
  </si>
  <si>
    <t>94-47-3</t>
  </si>
  <si>
    <t>Tributylphosphate</t>
  </si>
  <si>
    <t>126-73-8</t>
  </si>
  <si>
    <t>1,2,3,4-Tetrachlorobenzene</t>
  </si>
  <si>
    <t>634-66-2</t>
  </si>
  <si>
    <t>Clc1ccc(Cl)c(Cl)c1Cl</t>
  </si>
  <si>
    <t>6305-52-8</t>
  </si>
  <si>
    <t>77-93-0</t>
  </si>
  <si>
    <t>CCOC(=O)CC(O)(CC(=O)OCC)C(=O)OCC</t>
  </si>
  <si>
    <t>97-53-0</t>
  </si>
  <si>
    <t>COc1cc(CC=C)ccc1O</t>
  </si>
  <si>
    <t>2,3-dihydroxypropyl oleate</t>
  </si>
  <si>
    <t>111-03-5</t>
  </si>
  <si>
    <t>CCCCCCCC\C=C/CCCCCCCC(=O)OCC(O)CO</t>
  </si>
  <si>
    <t>ethyl decanoate</t>
  </si>
  <si>
    <t>110-38-3</t>
  </si>
  <si>
    <t>CCCCCCCCCC(=O)OCC</t>
  </si>
  <si>
    <t>methyl benzoate</t>
  </si>
  <si>
    <t>93-58-3</t>
  </si>
  <si>
    <t>COC(=O)c1ccccc1</t>
  </si>
  <si>
    <t>Ethane-1,2-diyl palmitate</t>
  </si>
  <si>
    <t>624-03-3</t>
  </si>
  <si>
    <t>CCCCCCCCCCCCCCCC(=O)OCCOC(=O)CCCCCCCCCCCCCCC</t>
  </si>
  <si>
    <t>124-17-4</t>
  </si>
  <si>
    <t>CCCCOCCOCCOC(C)=O</t>
  </si>
  <si>
    <t>Diphenylamine</t>
  </si>
  <si>
    <t>122-39-4</t>
  </si>
  <si>
    <t>102-76-1</t>
  </si>
  <si>
    <t>CC(=O)OCC(COC(C)=O)OC(C)=O</t>
  </si>
  <si>
    <t>3910-35-8</t>
  </si>
  <si>
    <t>2,3,4-Trichlorophenol</t>
  </si>
  <si>
    <t>15950-66-0</t>
  </si>
  <si>
    <t>Oc1ccc(Cl)c(Cl)c1Cl</t>
  </si>
  <si>
    <t>98-52-2</t>
  </si>
  <si>
    <t>CC(C)(C)C1CCC(O)CC1</t>
  </si>
  <si>
    <t>2,3-dimethylnaphthalene</t>
  </si>
  <si>
    <t>581-40-8</t>
  </si>
  <si>
    <t>Cc1cc2ccccc2cc1C</t>
  </si>
  <si>
    <t>1-phenylnonane</t>
  </si>
  <si>
    <t>1081-77-2</t>
  </si>
  <si>
    <t>CCCCCCCCCc1ccccc1</t>
  </si>
  <si>
    <t>83846-85-9</t>
  </si>
  <si>
    <t>615-22-5</t>
  </si>
  <si>
    <t>101-81-5</t>
  </si>
  <si>
    <t>ethyl 4-dimethylaminobenzoate</t>
  </si>
  <si>
    <t>10287-53-3</t>
  </si>
  <si>
    <t>CCOC(=O)c1ccc(cc1)N(C)C</t>
  </si>
  <si>
    <t>heptylbenzene</t>
  </si>
  <si>
    <t>1078-71-3</t>
  </si>
  <si>
    <t>CCCCCCCc1ccccc1</t>
  </si>
  <si>
    <t>3,5-Di-tert-butyl-4-hydroxyacetophenone</t>
  </si>
  <si>
    <t>14035-33-7</t>
  </si>
  <si>
    <t>heptadecyl acetate</t>
  </si>
  <si>
    <t>822-20-8</t>
  </si>
  <si>
    <t>CCCCCCCCCCCCCCCCCOC(C)=O</t>
  </si>
  <si>
    <t>Methyl salicylate</t>
  </si>
  <si>
    <t>119-36-8</t>
  </si>
  <si>
    <t>COC(=O)c1ccccc1O</t>
  </si>
  <si>
    <t xml:space="preserve">
medium hazard (no threshold derived)</t>
  </si>
  <si>
    <t>1-phenylpropan-1-one</t>
  </si>
  <si>
    <t>93-55-0</t>
  </si>
  <si>
    <t>CCC(=O)c1ccccc1</t>
  </si>
  <si>
    <t>Bis(2-chloroethyl) ether</t>
  </si>
  <si>
    <t>111-44-4</t>
  </si>
  <si>
    <t>ClCCOCCCl</t>
  </si>
  <si>
    <t>3-phenyl-1-propanol</t>
  </si>
  <si>
    <t>122-97-4</t>
  </si>
  <si>
    <t>OCCCc1ccccc1</t>
  </si>
  <si>
    <t>104-55-2</t>
  </si>
  <si>
    <t>dimethyl terephthalate</t>
  </si>
  <si>
    <t>120-61-6</t>
  </si>
  <si>
    <t>COC(=O)c1ccc(cc1)C(=O)OC</t>
  </si>
  <si>
    <t>2,4,6-Trichlorophenol</t>
  </si>
  <si>
    <t>88-06-2</t>
  </si>
  <si>
    <t>Oc1c(Cl)cc(Cl)cc1Cl</t>
  </si>
  <si>
    <t>Dibenzofuran</t>
  </si>
  <si>
    <t>132-64-9</t>
  </si>
  <si>
    <t>2-ethyl-3-hydroxyhexyl 2-methylpropanoate</t>
  </si>
  <si>
    <t>74367-31-0</t>
  </si>
  <si>
    <t>2,3,5-Trichlorophenol</t>
  </si>
  <si>
    <t>933-78-8</t>
  </si>
  <si>
    <t>Oc1cc(Cl)cc(Cl)c1Cl</t>
  </si>
  <si>
    <t>(e)-2-octenal</t>
  </si>
  <si>
    <t>2548-87-0</t>
  </si>
  <si>
    <t>2-(2-(2-chloroethoxy)ethoxy)ethanol</t>
  </si>
  <si>
    <t>5197-62-6</t>
  </si>
  <si>
    <t>OCCOCCOCCCl</t>
  </si>
  <si>
    <t>Methyl dehydroabietate</t>
  </si>
  <si>
    <t>1235-74-1</t>
  </si>
  <si>
    <t>486-25-9</t>
  </si>
  <si>
    <t>Isoquinoline</t>
  </si>
  <si>
    <t>119-65-3</t>
  </si>
  <si>
    <t>c1ccc2cnccc2c1</t>
  </si>
  <si>
    <t>2-propenoic acid, 3-phenyl-, phenylmethyl ester, (e)-</t>
  </si>
  <si>
    <t>103-41-3
78277-23-3</t>
  </si>
  <si>
    <t>1461-02-5</t>
  </si>
  <si>
    <t>methyl octanoate</t>
  </si>
  <si>
    <t>111-11-5</t>
  </si>
  <si>
    <t>CCCCCCCC(=O)OC</t>
  </si>
  <si>
    <t>4-Chloro-3-methylphenol</t>
  </si>
  <si>
    <t>59-50-7</t>
  </si>
  <si>
    <t>Cc1cc(O)ccc1Cl</t>
  </si>
  <si>
    <t>benzene, (1-methyl-1-propylpentyl)-</t>
  </si>
  <si>
    <t>54932-91-1</t>
  </si>
  <si>
    <t>120-14-9</t>
  </si>
  <si>
    <t>COc1ccc(C=O)cc1OC</t>
  </si>
  <si>
    <t>10203-30-2</t>
  </si>
  <si>
    <t>CCCCCCCCCC(O)CC</t>
  </si>
  <si>
    <t>141-04-8</t>
  </si>
  <si>
    <t>CC(C)COC(=O)CCCCC(=O)OCC(C)C</t>
  </si>
  <si>
    <t>5208-59-3</t>
  </si>
  <si>
    <t>CC(C)C1CCC2(C)C3CCC(=C)C3C12</t>
  </si>
  <si>
    <t>2-phenylnaphthalene</t>
  </si>
  <si>
    <t>612-94-2</t>
  </si>
  <si>
    <t>120-47-8</t>
  </si>
  <si>
    <t>CCOC(=O)c1ccc(O)cc1</t>
  </si>
  <si>
    <t>4394-85-8</t>
  </si>
  <si>
    <t>O=CN1CCOCC1</t>
  </si>
  <si>
    <t>139-40-2</t>
  </si>
  <si>
    <t>CC(C)Nc1nc(Cl)nc(NC(C)C)n1</t>
  </si>
  <si>
    <t>141517-21-7</t>
  </si>
  <si>
    <t>1,2,3,4-tetramethylnaphthalene</t>
  </si>
  <si>
    <t>3031-15-0
28652-74-6</t>
  </si>
  <si>
    <t>2,4-diphenyl-4-methyl-2(e)-pentene</t>
  </si>
  <si>
    <t>22768-22-5</t>
  </si>
  <si>
    <t>methyl n-nonanoate</t>
  </si>
  <si>
    <t>1731-84-6</t>
  </si>
  <si>
    <t>CCCCCCCCC(=O)OC</t>
  </si>
  <si>
    <t>decyl acetate</t>
  </si>
  <si>
    <t>112-17-4</t>
  </si>
  <si>
    <t>CCCCCCCCCCOC(C)=O</t>
  </si>
  <si>
    <t>Diphenylsulfone
benzenesulfonyl)benzene</t>
  </si>
  <si>
    <t>127-63-9</t>
  </si>
  <si>
    <t>496-11-7</t>
  </si>
  <si>
    <t>C1Cc2ccccc2C1</t>
  </si>
  <si>
    <t>550-44-7</t>
  </si>
  <si>
    <t>CN1C(=O)c2ccccc2C1=O</t>
  </si>
  <si>
    <t>529-34-0</t>
  </si>
  <si>
    <t>O=C1CCCc2ccccc12</t>
  </si>
  <si>
    <t>5495-84-1</t>
  </si>
  <si>
    <t>CC(C)c1ccc2Sc3ccccc3C(=O)c2c1</t>
  </si>
  <si>
    <t>Dibenzothiophene</t>
  </si>
  <si>
    <t>132-65-0</t>
  </si>
  <si>
    <t>1,2,3,4-tetrahydronaphthalene</t>
  </si>
  <si>
    <t>119-64-2</t>
  </si>
  <si>
    <t>C1CCc2ccccc2C1</t>
  </si>
  <si>
    <t>2 Chloro 6 methyl phenol</t>
  </si>
  <si>
    <t>87-64-9</t>
  </si>
  <si>
    <t>Cc1cccc(Cl)c1O</t>
  </si>
  <si>
    <t>4,4'-Dichlorobiphenyl</t>
  </si>
  <si>
    <t>2050-68-2</t>
  </si>
  <si>
    <t>92-69-3</t>
  </si>
  <si>
    <t>96489-71-3</t>
  </si>
  <si>
    <t>1,3-Bis(1,1-dimethylethyl)-benzene</t>
  </si>
  <si>
    <t>1014-60-4</t>
  </si>
  <si>
    <t>CC(C)(C)c1cccc(c1)C(C)(C)C</t>
  </si>
  <si>
    <t>alpha-methyl cinnamaldehyde</t>
  </si>
  <si>
    <t>101-39-3</t>
  </si>
  <si>
    <t>84-65-1
790240-52-7</t>
  </si>
  <si>
    <t>2-octyldodecan-1-ol</t>
  </si>
  <si>
    <t>5333-42-6</t>
  </si>
  <si>
    <t>CCCCCCCCCCC(CO)CCCCCCCC</t>
  </si>
  <si>
    <t>1-Propanone, 2-methyl-1-[4-(methylthio)phenyl]-2-(4-morpholinyl)-</t>
  </si>
  <si>
    <t>71868-10-5</t>
  </si>
  <si>
    <t>4-tert-butyltoluene</t>
  </si>
  <si>
    <t>98-51-1</t>
  </si>
  <si>
    <t>Cc1ccc(cc1)C(C)(C)C</t>
  </si>
  <si>
    <t>74070-46-5</t>
  </si>
  <si>
    <t>Nc1c(Cl)c(Oc2ccccc2)ccc1[N+]([O-])=O</t>
  </si>
  <si>
    <t>2-methoxy-4-propylphenol</t>
  </si>
  <si>
    <t>2785-87-7</t>
  </si>
  <si>
    <t>CCCc1ccc(O)c(OC)c1</t>
  </si>
  <si>
    <t>2,4-Dichloroaniline</t>
  </si>
  <si>
    <t>554-00-7</t>
  </si>
  <si>
    <t>Nc1ccc(Cl)cc1Cl</t>
  </si>
  <si>
    <t>2,4,5-Trichlorophenol</t>
  </si>
  <si>
    <t>95-95-4</t>
  </si>
  <si>
    <t>Oc1cc(Cl)c(Cl)cc1Cl</t>
  </si>
  <si>
    <t>599-64-4</t>
  </si>
  <si>
    <t xml:space="preserve">2164-08-1
</t>
  </si>
  <si>
    <t>15448-99-4</t>
  </si>
  <si>
    <t>2-ethyl-4-(2,2,3-trimethyl-3-cyclopenten-1-yl)-2-buten-1-ol</t>
  </si>
  <si>
    <t>28219-61-6</t>
  </si>
  <si>
    <t>1205-17-0</t>
  </si>
  <si>
    <t>91-22-5</t>
  </si>
  <si>
    <t>c1ccc2ncccc2c1</t>
  </si>
  <si>
    <t>13601-88-2</t>
  </si>
  <si>
    <t>29450-45-1</t>
  </si>
  <si>
    <t>CCCCC(CC)COC(=O)COc1ccc(Cl)cc1C</t>
  </si>
  <si>
    <t>42775-75-7</t>
  </si>
  <si>
    <t>CCc1cccc2CCCCc12</t>
  </si>
  <si>
    <t>98-92-0</t>
  </si>
  <si>
    <t>NC(=O)c1cccnc1</t>
  </si>
  <si>
    <t>1,7-dimethyldibenzothiophene</t>
  </si>
  <si>
    <t>89816-53-5</t>
  </si>
  <si>
    <t>4-(4-hydroxyphenyl)butan-2-one</t>
  </si>
  <si>
    <t>5471-51-2</t>
  </si>
  <si>
    <t>CC(=O)CCc1ccc(O)cc1</t>
  </si>
  <si>
    <t>1671-75-6</t>
  </si>
  <si>
    <t>CCCCCCC(=O)c1ccccc1</t>
  </si>
  <si>
    <t>70388-65-7</t>
  </si>
  <si>
    <t>92-06-8</t>
  </si>
  <si>
    <t>n-Butylbenzene</t>
  </si>
  <si>
    <t>104-51-8</t>
  </si>
  <si>
    <t>CCCCc1ccccc1</t>
  </si>
  <si>
    <t>84-15-1</t>
  </si>
  <si>
    <t>Phenanthrene, 1-methyl-7-(1-methylethyl)-</t>
  </si>
  <si>
    <t>483-65-8</t>
  </si>
  <si>
    <t>37019-18-4</t>
  </si>
  <si>
    <t>94361-06-5</t>
  </si>
  <si>
    <t>1563-66-2</t>
  </si>
  <si>
    <t>60207-90-1</t>
  </si>
  <si>
    <t>7374-53-0</t>
  </si>
  <si>
    <t>66753-07-9</t>
  </si>
  <si>
    <t>1-methyl-3-propylbenzene</t>
  </si>
  <si>
    <t>1074-43-7</t>
  </si>
  <si>
    <t>CCCc1cccc(C)c1</t>
  </si>
  <si>
    <t>483-63-6</t>
  </si>
  <si>
    <t>1,3-Dichlorobenzene</t>
  </si>
  <si>
    <t>541-73-1</t>
  </si>
  <si>
    <t>Clc1cccc(Cl)c1</t>
  </si>
  <si>
    <t>1,4-Dichlorobenzene</t>
  </si>
  <si>
    <t>106-46-7</t>
  </si>
  <si>
    <t>Clc1ccc(Cl)cc1</t>
  </si>
  <si>
    <t>32624-67-2</t>
  </si>
  <si>
    <t>2,5-Dichloroaniline</t>
  </si>
  <si>
    <t>95-82-9</t>
  </si>
  <si>
    <t>Nc1cc(Cl)ccc1Cl</t>
  </si>
  <si>
    <t>3,4-octadiene, 7-methyl-</t>
  </si>
  <si>
    <t>37050-05-8</t>
  </si>
  <si>
    <t>102688-70-0</t>
  </si>
  <si>
    <t>95-13-6</t>
  </si>
  <si>
    <t>C1C=Cc2ccccc12</t>
  </si>
  <si>
    <t>1077-56-1</t>
  </si>
  <si>
    <t>octane, 2,2,4,4-tetramethyl-</t>
  </si>
  <si>
    <t>62183-79-3</t>
  </si>
  <si>
    <t>CCCCC(C)(C)CC(C)(C)C</t>
  </si>
  <si>
    <t>106700-29-2</t>
  </si>
  <si>
    <t>CCOCCN(C(=O)CCl)C(=C(C)C)c1ccccc1</t>
  </si>
  <si>
    <t>9,10-Phenanthrenedione</t>
  </si>
  <si>
    <t>84-11-7</t>
  </si>
  <si>
    <t>38396-39-3
2180-92-9</t>
  </si>
  <si>
    <t>Citric acid</t>
  </si>
  <si>
    <t>77-92-9</t>
  </si>
  <si>
    <t>OC(=O)CC(O)(CC(O)=O)C(O)=O</t>
  </si>
  <si>
    <t>2605-79-0</t>
  </si>
  <si>
    <t>CCCCCCCCCC[N+](C)(C)[O-]</t>
  </si>
  <si>
    <t>101-83-7</t>
  </si>
  <si>
    <t>256393-37-0</t>
  </si>
  <si>
    <t>149289-30-5</t>
  </si>
  <si>
    <t>87-86-5</t>
  </si>
  <si>
    <t>Oc1c(Cl)c(Cl)c(Cl)c(Cl)c1Cl</t>
  </si>
  <si>
    <t>2092-56-0</t>
  </si>
  <si>
    <t>124495-18-7</t>
  </si>
  <si>
    <t>Fc1ccc(Oc2ccnc3cc(Cl)cc(Cl)c23)cc1</t>
  </si>
  <si>
    <t>19395-41-6</t>
  </si>
  <si>
    <t>Tris(2-chloroethyl) phosphate</t>
  </si>
  <si>
    <t>115-96-8
21343-84-0</t>
  </si>
  <si>
    <t>7782-50-5</t>
  </si>
  <si>
    <t>ClCl</t>
  </si>
  <si>
    <t>7726-95-6</t>
  </si>
  <si>
    <t>Total silicium
silicon</t>
  </si>
  <si>
    <t>7440-21-3</t>
  </si>
  <si>
    <t>[Si]</t>
  </si>
  <si>
    <t>Total sulfur</t>
  </si>
  <si>
    <t>7704-34-9</t>
  </si>
  <si>
    <t>S</t>
  </si>
  <si>
    <t>hazard unknown but no further hazard information necessary as no exposure expected</t>
  </si>
  <si>
    <t>Total fluorine</t>
  </si>
  <si>
    <t>7782-41-4</t>
  </si>
  <si>
    <t>FF</t>
  </si>
  <si>
    <t>Total cesium</t>
  </si>
  <si>
    <t>7440-46-2</t>
  </si>
  <si>
    <t>[Cs]</t>
  </si>
  <si>
    <t>Total boron</t>
  </si>
  <si>
    <t>7440-42-8</t>
  </si>
  <si>
    <t>[B]</t>
  </si>
  <si>
    <t>56-81-5</t>
  </si>
  <si>
    <t>OCC(O)CO</t>
  </si>
  <si>
    <t>88-41-5</t>
  </si>
  <si>
    <t>CC(=O)OC1CCCCC1C(C)(C)C</t>
  </si>
  <si>
    <t>1335-46-2</t>
  </si>
  <si>
    <t xml:space="preserve">Laurinsäure 
dodecanoic acid  </t>
  </si>
  <si>
    <t>143-07-7</t>
  </si>
  <si>
    <t>CCCCCCCCCCCC(O)=O</t>
  </si>
  <si>
    <t>629-82-3</t>
  </si>
  <si>
    <t>CCCCCCCCOCCCCCCCC</t>
  </si>
  <si>
    <t>544-63-8</t>
  </si>
  <si>
    <t>CCCCCCCCCCCCCC(O)=O</t>
  </si>
  <si>
    <t>112-39-0</t>
  </si>
  <si>
    <t>CCCCCCCCCCCCCCCC(=O)OC</t>
  </si>
  <si>
    <t>628-97-7</t>
  </si>
  <si>
    <t>CCCCCCCCCCCCCCCC(=O)OCC</t>
  </si>
  <si>
    <t>57-10-3</t>
  </si>
  <si>
    <t>CCCCCCCCCCCCCCCC(O)=O</t>
  </si>
  <si>
    <t>102-86-3</t>
  </si>
  <si>
    <t>CCCCCCN(CCCCCC)CCCCCC</t>
  </si>
  <si>
    <t>15054-86-1</t>
  </si>
  <si>
    <t xml:space="preserve">7,9-Di-tert-butyl-1-oxaspiro(4,5)deca-6,9-dien-2,8-dion </t>
  </si>
  <si>
    <t>82304-66-3</t>
  </si>
  <si>
    <t>112-62-9</t>
  </si>
  <si>
    <t>111-06-8</t>
  </si>
  <si>
    <t>CCCCCCCCCCCCCCCC(=O)OCCCC</t>
  </si>
  <si>
    <t>112-80-1</t>
  </si>
  <si>
    <t>57-11-4
About 17 other CAS numbers listed in ECHA BP</t>
  </si>
  <si>
    <t>CCCCCCCCCCCCCCCCCC(O)=O</t>
  </si>
  <si>
    <t>60-33-3</t>
  </si>
  <si>
    <t>463-40-1</t>
  </si>
  <si>
    <t>93-89-0</t>
  </si>
  <si>
    <t>CCOC(=O)c1ccccc1</t>
  </si>
  <si>
    <t>13945-76-1</t>
  </si>
  <si>
    <t>CCCCCCCCCCCCOC(=O)CCCCCCCCCCC</t>
  </si>
  <si>
    <t>301-02-0</t>
  </si>
  <si>
    <t>117-81-7
About 10 other CAS numbers listed in ECHA BP</t>
  </si>
  <si>
    <t>112-84-5
About 3 other CAS numbers listed in ECHA BP</t>
  </si>
  <si>
    <t>Bumetrizol
2-tert-butyl-6-(5-chloro-2H-benzotriazol-2-yl)-4-methylphenol</t>
  </si>
  <si>
    <t>3896-11-5</t>
  </si>
  <si>
    <t>137-89-3</t>
  </si>
  <si>
    <t>CCCCC(CC)COC(=O)c1cccc(c1)C(=O)OCC(CC)CCCC</t>
  </si>
  <si>
    <t>Tetracosenamide</t>
  </si>
  <si>
    <t>103212-81-3</t>
  </si>
  <si>
    <t>52829-07-9</t>
  </si>
  <si>
    <t>58-95-7</t>
  </si>
  <si>
    <t>57-88-5</t>
  </si>
  <si>
    <t>31570-04-4
About 8 other CAS numbers listed in ECHA BP</t>
  </si>
  <si>
    <t>Irganox 1076
octadecyl 3-(3,5-di-tert-butyl-4-hydroxyphenyl)propionate</t>
  </si>
  <si>
    <t>2082-79-3
About 6 other CAS numbers listed in ECHA BP</t>
  </si>
  <si>
    <t>95906-11-9</t>
  </si>
  <si>
    <t>di-tert-Butylphenol</t>
  </si>
  <si>
    <t>26746-38-3</t>
  </si>
  <si>
    <t>CC(C)(C)c1cccc(O)c1C(C)(C)C</t>
  </si>
  <si>
    <t>106-33-2</t>
  </si>
  <si>
    <t>CCCCCCCCCCCC(=O)OCC</t>
  </si>
  <si>
    <t>112-75-4</t>
  </si>
  <si>
    <t>CCCCCCCCCCCCCCN(C)C</t>
  </si>
  <si>
    <t>87-20-7</t>
  </si>
  <si>
    <t>CC(C)CCOC(=O)c1ccccc1O</t>
  </si>
  <si>
    <t>636-09-9</t>
  </si>
  <si>
    <t>CCOC(=O)c1ccc(cc1)C(=O)OCC</t>
  </si>
  <si>
    <t>142-91-6</t>
  </si>
  <si>
    <t>CCCCCCCCCCCCCCCC(=O)OC(C)C</t>
  </si>
  <si>
    <t>70969-58-3</t>
  </si>
  <si>
    <t>CC(C)COC(=O)C1CCCCC1C(=O)OCC(C)C</t>
  </si>
  <si>
    <t>165184-98-5</t>
  </si>
  <si>
    <t>544-35-4</t>
  </si>
  <si>
    <t>Tributylcitrat
1,2,3-tributyl 2-hydroxypropane-1,2,3-tricarboxylate</t>
  </si>
  <si>
    <t>77-94-1</t>
  </si>
  <si>
    <t>CCCCOC(=O)CC(O)(CC(=O)OCCCC)C(=O)OCCCC</t>
  </si>
  <si>
    <t>59130-70-0</t>
  </si>
  <si>
    <t>CCCCCCCCCCCCCCCCCCOC(=O)C(CC)CCCC</t>
  </si>
  <si>
    <t>Tributyl 1,2,4-benzoltricarboxylat</t>
  </si>
  <si>
    <t>1726-23-4</t>
  </si>
  <si>
    <t>CCCCOC(=O)c1ccc(C(=O)OCCCC)c(c1)C(=O)OCCCC</t>
  </si>
  <si>
    <t>70857-56-6</t>
  </si>
  <si>
    <t>CCCCCCC(C)COC(=O)c1ccccc1C(=O)OCC(C)CCCCCC</t>
  </si>
  <si>
    <t>70356-09-1</t>
  </si>
  <si>
    <t>1406-70-8</t>
  </si>
  <si>
    <t>2598-99-4
8006-54-0</t>
  </si>
  <si>
    <t>CCCCCCCCCCCCCCCCCCOC(=O)CCCCCCCCCCCCCCC</t>
  </si>
  <si>
    <t>627-83-8</t>
  </si>
  <si>
    <t>CCCCCCCCCCCCCCCCCC(=O)OCCOC(=O)CCCCCCCCCCCCCCCCC</t>
  </si>
  <si>
    <t>31566-31-1
About 28 other CAS numbers listed in ECHA BP</t>
  </si>
  <si>
    <t>CCCCCCCCCCCCCCCCCC(=O)OCC(O)CO</t>
  </si>
  <si>
    <t>42232-29-1</t>
  </si>
  <si>
    <t>CCCCCCCCCCCCCCCC(=O)OCCCCCCCCCCCC</t>
  </si>
  <si>
    <t>3319-31-1</t>
  </si>
  <si>
    <t>CCCCC(CC)COC(=O)c1ccc(C(=O)OCC(CC)CCCC)c(c1)C(=O)OCC(CC)CCCC</t>
  </si>
  <si>
    <t>Methanol</t>
  </si>
  <si>
    <t>67-56-1
1173023-83-0
54841-71-3</t>
  </si>
  <si>
    <t>Ethanol</t>
  </si>
  <si>
    <t>64-17-5</t>
  </si>
  <si>
    <t>CCO</t>
  </si>
  <si>
    <t>67-64-1</t>
  </si>
  <si>
    <t>CC(C)=O</t>
  </si>
  <si>
    <t>67-63-0</t>
  </si>
  <si>
    <t>CC(C)O</t>
  </si>
  <si>
    <t>79-20-9</t>
  </si>
  <si>
    <t>COC(C)=O</t>
  </si>
  <si>
    <t>Dichlormethan</t>
  </si>
  <si>
    <t>75-09-2</t>
  </si>
  <si>
    <t>ClCCl</t>
  </si>
  <si>
    <t>n-Hexan</t>
  </si>
  <si>
    <t>110-54-3</t>
  </si>
  <si>
    <t>CCCCCC</t>
  </si>
  <si>
    <t>1-Propanol</t>
  </si>
  <si>
    <t>71-23-8</t>
  </si>
  <si>
    <t>CCCO</t>
  </si>
  <si>
    <t>78-93-3</t>
  </si>
  <si>
    <t>CCC(C)=O</t>
  </si>
  <si>
    <t>141-78-6</t>
  </si>
  <si>
    <t>CCOC(C)=O</t>
  </si>
  <si>
    <t>78-92-2</t>
  </si>
  <si>
    <t>CCC(C)O</t>
  </si>
  <si>
    <t>Tetrahydrofuran (THF)</t>
  </si>
  <si>
    <t>109-99-9</t>
  </si>
  <si>
    <t>C1CCOC1</t>
  </si>
  <si>
    <t>Cyclohexan</t>
  </si>
  <si>
    <t>110-82-7</t>
  </si>
  <si>
    <t>C1CCCCC1</t>
  </si>
  <si>
    <t>78-83-1</t>
  </si>
  <si>
    <t>CC(C)CO</t>
  </si>
  <si>
    <t>2-Methoxyethanol</t>
  </si>
  <si>
    <t>109-86-4</t>
  </si>
  <si>
    <t>COCCO</t>
  </si>
  <si>
    <t>Isopropylacetat</t>
  </si>
  <si>
    <t>108-21-4</t>
  </si>
  <si>
    <t>CC(C)OC(C)=O</t>
  </si>
  <si>
    <t>1-Methoxy-2-propanol</t>
  </si>
  <si>
    <t>107-98-2</t>
  </si>
  <si>
    <t>COCC(C)O</t>
  </si>
  <si>
    <t>1-Butanol</t>
  </si>
  <si>
    <t>71-36-3</t>
  </si>
  <si>
    <t>CCCCO</t>
  </si>
  <si>
    <t>Methylcyclohexan</t>
  </si>
  <si>
    <t>108-87-2</t>
  </si>
  <si>
    <t>CC1CCCCC1</t>
  </si>
  <si>
    <t>n-Propylacetat</t>
  </si>
  <si>
    <t>109-60-4</t>
  </si>
  <si>
    <t>CCCOC(C)=O</t>
  </si>
  <si>
    <t>2-Ethoxyethanol</t>
  </si>
  <si>
    <t>110-80-5</t>
  </si>
  <si>
    <t>CCOCCO</t>
  </si>
  <si>
    <t xml:space="preserve">
exposure based waiving</t>
  </si>
  <si>
    <t>108-10-1</t>
  </si>
  <si>
    <t>CC(C)CC(C)=O</t>
  </si>
  <si>
    <t xml:space="preserve">d8-Toluol = IS 1
 1,2,3,4,5-pentadeuterio-6-(trideuteriomethyl)benzene  </t>
  </si>
  <si>
    <t>2037-26-5</t>
  </si>
  <si>
    <t>Toluol
toluene</t>
  </si>
  <si>
    <t>108-88-3</t>
  </si>
  <si>
    <t>Cc1ccccc1</t>
  </si>
  <si>
    <t>Isobutylacetat</t>
  </si>
  <si>
    <t>110-19-0</t>
  </si>
  <si>
    <t>CC(C)COC(C)=O</t>
  </si>
  <si>
    <t>1-Hexen-3-on</t>
  </si>
  <si>
    <t>1629-60-3</t>
  </si>
  <si>
    <t>CCCC(=O)C=C</t>
  </si>
  <si>
    <t>Hexanal</t>
  </si>
  <si>
    <t>66-25-1</t>
  </si>
  <si>
    <t>CCCCCC=O</t>
  </si>
  <si>
    <t>123-86-4</t>
  </si>
  <si>
    <t>CCCCOC(C)=O</t>
  </si>
  <si>
    <t>110-49-6</t>
  </si>
  <si>
    <t>COCCOC(C)=O</t>
  </si>
  <si>
    <t>100-41-4</t>
  </si>
  <si>
    <t>CCc1ccccc1</t>
  </si>
  <si>
    <t>106-42-3</t>
  </si>
  <si>
    <t>Cc1ccc(C)cc1</t>
  </si>
  <si>
    <t>n-Nonan</t>
  </si>
  <si>
    <t>111-84-2</t>
  </si>
  <si>
    <t>CCCCCCCCC</t>
  </si>
  <si>
    <t xml:space="preserve">1-Methoxy-2-propylacetat </t>
  </si>
  <si>
    <t>108-65-6</t>
  </si>
  <si>
    <t>COCC(C)OC(C)=O</t>
  </si>
  <si>
    <t>2-Hexenal</t>
  </si>
  <si>
    <t>505-57-7
6728-26-3</t>
  </si>
  <si>
    <t>100-42-5</t>
  </si>
  <si>
    <t>C=Cc1ccccc1</t>
  </si>
  <si>
    <t>589-82-2</t>
  </si>
  <si>
    <t>CCCCC(O)CC</t>
  </si>
  <si>
    <t>2-Ethoxyethylacetat</t>
  </si>
  <si>
    <t>111-15-9</t>
  </si>
  <si>
    <t>CCOCCOC(C)=O</t>
  </si>
  <si>
    <t xml:space="preserve">2-Butoxyethanol </t>
  </si>
  <si>
    <t>111-76-2</t>
  </si>
  <si>
    <t>CCCCOCCO</t>
  </si>
  <si>
    <t>Cyclohexanon</t>
  </si>
  <si>
    <t>108-94-1</t>
  </si>
  <si>
    <t>O=C1CCCCC1</t>
  </si>
  <si>
    <t>2,2,4,6,6-Pentamethylheptan</t>
  </si>
  <si>
    <t>13475-82-6</t>
  </si>
  <si>
    <t>CC(CC(C)(C)C)CC(C)(C)C</t>
  </si>
  <si>
    <t xml:space="preserve">2-Octanon </t>
  </si>
  <si>
    <t>111-13-7</t>
  </si>
  <si>
    <t>CCCCCCC(C)=O</t>
  </si>
  <si>
    <t>104-76-7</t>
  </si>
  <si>
    <t>CCCCC(CC)CO</t>
  </si>
  <si>
    <t>98-86-2</t>
  </si>
  <si>
    <t>CC(=O)c1ccccc1</t>
  </si>
  <si>
    <t>Nitrobenzol</t>
  </si>
  <si>
    <t>98-95-3</t>
  </si>
  <si>
    <t>[O-][N+](=O)c1ccccc1</t>
  </si>
  <si>
    <t>3789-85-3</t>
  </si>
  <si>
    <t>Dihydromyrcenol</t>
  </si>
  <si>
    <t>53219-21-9
18479-59-9</t>
  </si>
  <si>
    <t>CCC(=C)CCCC(C)(C)O</t>
  </si>
  <si>
    <t>11066-49-2
27938-31-4
2169371-45-1</t>
  </si>
  <si>
    <t>Benzenepropanoic acid, 3,5-bis(1,1- dimethylethyl)-4-hydroxy-, methyl ester</t>
  </si>
  <si>
    <t>6386-38-5</t>
  </si>
  <si>
    <t>COC(=O)CCc1cc(c(O)c(c1)C(C)(C)C)C(C)(C)C</t>
  </si>
  <si>
    <t>Benzoic acid, 3,5-bis(1,1-dimethylethyl)-4-hydroxy-</t>
  </si>
  <si>
    <t>1421-49-4</t>
  </si>
  <si>
    <t>Bicyclo[3.1.1]heptane, 6,6-dimethyl-2-methylene-, (1S)-</t>
  </si>
  <si>
    <t>18172-67-3</t>
  </si>
  <si>
    <t>556-67-2</t>
  </si>
  <si>
    <t>C[Si]1(C)O[Si](C)(C)O[Si](C)(C)O[Si](C)(C)O1</t>
  </si>
  <si>
    <t>3687-46-5</t>
  </si>
  <si>
    <t>CCCCCCCCCCOC(=O)CCCCCCC\C=C/CCCCCCCC</t>
  </si>
  <si>
    <t>Dimethylnapthalene</t>
  </si>
  <si>
    <t>581-42-0</t>
  </si>
  <si>
    <t>Cc1ccc2cc(C)ccc2c1</t>
  </si>
  <si>
    <t>Epistephamiersine</t>
  </si>
  <si>
    <t>52389-15-8</t>
  </si>
  <si>
    <t>Ethanone, 1-(2,3-dihydro-1H-inden-5-yl)-</t>
  </si>
  <si>
    <t>703-77-5</t>
  </si>
  <si>
    <t>1009-61-6</t>
  </si>
  <si>
    <t>CC(=O)c1ccc(cc1)C(C)=O</t>
  </si>
  <si>
    <t>Ethanone, 1-[4-(1-hydroxy-1-methylethyl)phenyl]-</t>
  </si>
  <si>
    <t>54549-72-3</t>
  </si>
  <si>
    <t>Ethyl 3-(3,5-di-tert-butyl-4-hydroxyphenyl)propanoate</t>
  </si>
  <si>
    <t>36294-24-3</t>
  </si>
  <si>
    <t>CCOC(=O)CCc1cc(c(O)c(c1)C(C)(C)C)C(C)(C)C</t>
  </si>
  <si>
    <t>96-48-0</t>
  </si>
  <si>
    <t>O=C1CCCO1</t>
  </si>
  <si>
    <t>23470-00-0</t>
  </si>
  <si>
    <t>CCCCCCCCCCCCCCCC(=O)OC(CO)CO</t>
  </si>
  <si>
    <t>Nonanal</t>
  </si>
  <si>
    <t>124-19-6
918959-88-3</t>
  </si>
  <si>
    <t>Phenol, 2,4-bis(1-methyl-1-phenylethyl)-</t>
  </si>
  <si>
    <t>2772-45-4</t>
  </si>
  <si>
    <t>70910-37-1</t>
  </si>
  <si>
    <t>CCCC(CCC)COC(=O)c1ccccc1C(=O)OCC(CCC)CCC</t>
  </si>
  <si>
    <t>Propanamide, 3-[3,5-di(tert-butyl)-4-hydroxyphenyl]-N-(2-hydroxyethyl)</t>
  </si>
  <si>
    <t>40388-53-2</t>
  </si>
  <si>
    <t>10281-56-8</t>
  </si>
  <si>
    <t>13466-78-9</t>
  </si>
  <si>
    <t>1-(4-tert-Butylphenyl)propan-2-one</t>
  </si>
  <si>
    <t>81561-77-5</t>
  </si>
  <si>
    <t>Benzaldehyde</t>
  </si>
  <si>
    <t>100-52-7</t>
  </si>
  <si>
    <t>O=Cc1ccccc1</t>
  </si>
  <si>
    <t>Benzaldehyde, 2,5-dimethyl-</t>
  </si>
  <si>
    <t>5779-94-2</t>
  </si>
  <si>
    <t>Cc1ccc(C)c(C=O)c1</t>
  </si>
  <si>
    <t>Benzaldehyde, 4-propyl-</t>
  </si>
  <si>
    <t>28785-06-0</t>
  </si>
  <si>
    <t>CCCc1ccc(C=O)cc1</t>
  </si>
  <si>
    <t>Benzenepropanal, 3-(1,1-dimethylethyl)-a-methyl-</t>
  </si>
  <si>
    <t>62518-65-4</t>
  </si>
  <si>
    <t>CC(Cc1cccc(c1)C(C)(C)C)C=O</t>
  </si>
  <si>
    <t>78-70-6</t>
  </si>
  <si>
    <t>CC(C)=CCCC(C)(O)C=C</t>
  </si>
  <si>
    <t>115-95-7</t>
  </si>
  <si>
    <t>Benzeneacetic acid, 4-(1,1-dimethylethyl)-, methyl ester</t>
  </si>
  <si>
    <t>3549-23-3</t>
  </si>
  <si>
    <t>COC(=O)Cc1ccc(cc1)C(C)(C)C</t>
  </si>
  <si>
    <t>p-Chloroaniline</t>
  </si>
  <si>
    <t>106-47-8</t>
  </si>
  <si>
    <t>Nc1ccc(Cl)cc1</t>
  </si>
  <si>
    <t>1-Pentene, 2-methyl-</t>
  </si>
  <si>
    <t>763-29-1</t>
  </si>
  <si>
    <t>CCCC(C)=C</t>
  </si>
  <si>
    <t>2H-Pyran, 3,4-dihydro-6-methyl-</t>
  </si>
  <si>
    <t>16015-11-5</t>
  </si>
  <si>
    <t>2H-Pyranmethanol, tetrahydro-2,5-dimethyl-</t>
  </si>
  <si>
    <t>54004-46-5</t>
  </si>
  <si>
    <t>CC1CCC(C)(CO)OC1</t>
  </si>
  <si>
    <t>2-Pentene, 2,4-dimethyl-</t>
  </si>
  <si>
    <t>625-65-0</t>
  </si>
  <si>
    <t>CC(C)C=C(C)C</t>
  </si>
  <si>
    <t>3-Penten-2-one, 4-(2,6,6-trimethyl-2-cyclohexen-1-yl)-</t>
  </si>
  <si>
    <t>114933-28-7</t>
  </si>
  <si>
    <t>6-Ethoxy-2-[(E)-2-phenylvinyl]quinoline</t>
  </si>
  <si>
    <t>38334-64-4</t>
  </si>
  <si>
    <t>532-65-0</t>
  </si>
  <si>
    <t>C[C@@H](CC(=O)C=C(C)C)c1ccc(C)cc1</t>
  </si>
  <si>
    <t>89-80-5</t>
  </si>
  <si>
    <t>CC(C)C1CCC(C)CC1=O</t>
  </si>
  <si>
    <t>5431-33-4</t>
  </si>
  <si>
    <t>CCCCCCCC\C=C/CCCCCCCC(=O)OCC1CO1</t>
  </si>
  <si>
    <t>7501-44-2</t>
  </si>
  <si>
    <t>Oxetane, 2,2-dimethyl-</t>
  </si>
  <si>
    <t>6245-99-4</t>
  </si>
  <si>
    <t>CC1(C)CCO1</t>
  </si>
  <si>
    <t>1222-05-5</t>
  </si>
  <si>
    <t>CC1COCc2cc3c(cc12)C(C)(C)C(C)C3(C)C</t>
  </si>
  <si>
    <t>84-69-5</t>
  </si>
  <si>
    <t>CC(C)COC(=O)c1ccccc1C(=O)OCC(C)C</t>
  </si>
  <si>
    <t>110489-05-9</t>
  </si>
  <si>
    <t>p-Phenetidine
4-ethoxyaniline</t>
  </si>
  <si>
    <t>156-43-4</t>
  </si>
  <si>
    <t>CCOc1ccc(N)cc1</t>
  </si>
  <si>
    <t>71-43-2</t>
  </si>
  <si>
    <t>c1ccccc1</t>
  </si>
  <si>
    <t>1-Ethoxy-2-Propanol</t>
  </si>
  <si>
    <t>1569-02-4</t>
  </si>
  <si>
    <t>CCOCC(C)O</t>
  </si>
  <si>
    <t>107-21-1</t>
  </si>
  <si>
    <t>OCCO</t>
  </si>
  <si>
    <t xml:space="preserve">Propoxypropanol
3-propoxypropan-1-ol  </t>
  </si>
  <si>
    <t>30136-13-1</t>
  </si>
  <si>
    <t>CCCOCCCO</t>
  </si>
  <si>
    <t>1-Ethoxy-2-Propylacetat</t>
  </si>
  <si>
    <t>54839-24-6</t>
  </si>
  <si>
    <t>CCOCC(C)OC(C)=O</t>
  </si>
  <si>
    <t>97-64-3</t>
  </si>
  <si>
    <t>CCOC(=O)C(C)O</t>
  </si>
  <si>
    <t>2517-43-3</t>
  </si>
  <si>
    <t>COC(C)CCO</t>
  </si>
  <si>
    <t>34590-94-8</t>
  </si>
  <si>
    <t>111-90-0</t>
  </si>
  <si>
    <t>CCOCCOCCO</t>
  </si>
  <si>
    <t>57-55-6</t>
  </si>
  <si>
    <t>CC(O)CO</t>
  </si>
  <si>
    <t>5655-61-8
76-49-3
1933778-60-9</t>
  </si>
  <si>
    <t>118-61-6</t>
  </si>
  <si>
    <t>CCOC(=O)c1ccccc1O</t>
  </si>
  <si>
    <t>87-44-5</t>
  </si>
  <si>
    <t xml:space="preserve">Dodecanal  </t>
  </si>
  <si>
    <t>112-54-9</t>
  </si>
  <si>
    <t>CCCCCCCCCCCC=O</t>
  </si>
  <si>
    <t xml:space="preserve">Terpen  </t>
  </si>
  <si>
    <t>72657-13-7</t>
  </si>
  <si>
    <t>25322-69-4</t>
  </si>
  <si>
    <t>Benzyl benzoate</t>
  </si>
  <si>
    <t>120-51-4</t>
  </si>
  <si>
    <t>70592-80-2</t>
  </si>
  <si>
    <t>112-61-8</t>
  </si>
  <si>
    <t>CCCCCCCCCCCCCCCCCC(=O)OC</t>
  </si>
  <si>
    <t>25322-68-3</t>
  </si>
  <si>
    <t>613-62-7</t>
  </si>
  <si>
    <t xml:space="preserve">2-Ethylhexyl-p-methoxycinnamat </t>
  </si>
  <si>
    <t>83834-59-7</t>
  </si>
  <si>
    <t>68038-01-7</t>
  </si>
  <si>
    <t>cis-11-Eicosenamide</t>
  </si>
  <si>
    <t>10436-08-5</t>
  </si>
  <si>
    <t xml:space="preserve">Stigmastan-3,5-dien  </t>
  </si>
  <si>
    <t>4970-37-0
62446-14-4</t>
  </si>
  <si>
    <t>85916-13-8</t>
  </si>
  <si>
    <t xml:space="preserve">(1-Ethylbutyl)benzol*
hexan-3-ylbenzene  </t>
  </si>
  <si>
    <t>4468-42-2</t>
  </si>
  <si>
    <t>CCCC(CC)c1ccccc1</t>
  </si>
  <si>
    <t xml:space="preserve">2-(2-Ethylhexyloxy)ethanol </t>
  </si>
  <si>
    <t>1559-35-9</t>
  </si>
  <si>
    <t>2,4-Di-tert-butylphenol (degradation product of an antioxidant)</t>
  </si>
  <si>
    <t>96-76-4</t>
  </si>
  <si>
    <t xml:space="preserve">2,5-Bis(5-tert-butyl-2-benzoxazolyl)thiophene </t>
  </si>
  <si>
    <t>7128-64-5</t>
  </si>
  <si>
    <t>2-Ethylhexyl laurate (FSE)</t>
  </si>
  <si>
    <t>20292-08-4</t>
  </si>
  <si>
    <t>3,5-di-tert-Butyl-4-hydroxybenzaldehyde (degradation product of an antioxidant)</t>
  </si>
  <si>
    <t>1620-98-0</t>
  </si>
  <si>
    <t>2128-93-0</t>
  </si>
  <si>
    <t>25246-27-9</t>
  </si>
  <si>
    <t xml:space="preserve">68411-27-8 </t>
  </si>
  <si>
    <t>70682-72-3</t>
  </si>
  <si>
    <t>29376-83-8</t>
  </si>
  <si>
    <t>607-58-9</t>
  </si>
  <si>
    <t>10579-93-8</t>
  </si>
  <si>
    <t>120-40-1</t>
  </si>
  <si>
    <t>(-)-Cedrene</t>
  </si>
  <si>
    <t>469-61-4</t>
  </si>
  <si>
    <t>(+)-Cedrene</t>
  </si>
  <si>
    <t>546-28-1</t>
  </si>
  <si>
    <t>633-31-8</t>
  </si>
  <si>
    <t>141-14-0</t>
  </si>
  <si>
    <t>719-22-2</t>
  </si>
  <si>
    <t>3385-61-3</t>
  </si>
  <si>
    <t>120-55-8</t>
  </si>
  <si>
    <t>Dipropylene glycol 
1,1-Oxydi-2-Propanol</t>
  </si>
  <si>
    <t>25265-71-8</t>
  </si>
  <si>
    <t>36665-67-5</t>
  </si>
  <si>
    <t>5328-01-8</t>
  </si>
  <si>
    <t>104-66-5</t>
  </si>
  <si>
    <t xml:space="preserve">
insufficient hazard data available (further information necessary)</t>
  </si>
  <si>
    <t>22047-49-0</t>
  </si>
  <si>
    <t>502-52-3</t>
  </si>
  <si>
    <t>542-44-9</t>
  </si>
  <si>
    <t>59130-69-7</t>
  </si>
  <si>
    <t>65405-77-8</t>
  </si>
  <si>
    <t>68141-22-0</t>
  </si>
  <si>
    <t>68133-77-7</t>
  </si>
  <si>
    <t>127-41-3</t>
  </si>
  <si>
    <t>79-77-6</t>
  </si>
  <si>
    <t>30833-53-5</t>
  </si>
  <si>
    <t>79-89-0</t>
  </si>
  <si>
    <t>22882-95-7</t>
  </si>
  <si>
    <t xml:space="preserve">Isozonarol </t>
  </si>
  <si>
    <t>39707-55-6</t>
  </si>
  <si>
    <t>3999-01-7</t>
  </si>
  <si>
    <t>112-63-0</t>
  </si>
  <si>
    <t>475-20-7</t>
  </si>
  <si>
    <t>25312-34-9</t>
  </si>
  <si>
    <t>22029-76-1
472-80-0</t>
  </si>
  <si>
    <t>89-78-1</t>
  </si>
  <si>
    <t>2216-69-5</t>
  </si>
  <si>
    <t>93-08-3</t>
  </si>
  <si>
    <t>24851-98-7</t>
  </si>
  <si>
    <t>110-41-8</t>
  </si>
  <si>
    <t>N,N-Dimethyldodecanamine
dodecyldimethylamine</t>
  </si>
  <si>
    <t>112-18-5</t>
  </si>
  <si>
    <t>29966-03-8</t>
  </si>
  <si>
    <t>22393-85-7</t>
  </si>
  <si>
    <t>540-10-3</t>
  </si>
  <si>
    <t>4536-26-9</t>
  </si>
  <si>
    <t>122-40-7
101365-33-7</t>
  </si>
  <si>
    <t>103-60-6</t>
  </si>
  <si>
    <t>1985-32-6</t>
  </si>
  <si>
    <t>Phthalate</t>
  </si>
  <si>
    <t>3198-29-6</t>
  </si>
  <si>
    <t>68515-48-0</t>
  </si>
  <si>
    <t>109-43-3</t>
  </si>
  <si>
    <t>6362-80-7</t>
  </si>
  <si>
    <t>18964-53-9</t>
  </si>
  <si>
    <t>α-Patchoulene</t>
  </si>
  <si>
    <t>1405-16-9</t>
  </si>
  <si>
    <t xml:space="preserve">ß-Patchoulene:
(1R,5S,8R)-1,5,11,11-tetramethyltricyclo[6.2.1.02,6]undec-2(6)-ene  </t>
  </si>
  <si>
    <t xml:space="preserve"> 514-51-2</t>
  </si>
  <si>
    <t>508-55-4</t>
  </si>
  <si>
    <t xml:space="preserve">δ-Patchoulene: </t>
  </si>
  <si>
    <t>53823-16-8</t>
  </si>
  <si>
    <t>1058-61-3</t>
  </si>
  <si>
    <t>83-46-5</t>
  </si>
  <si>
    <t>32210-23-4</t>
  </si>
  <si>
    <t>2040-64-4</t>
  </si>
  <si>
    <t>CCCCCCCCCCCCC=C</t>
  </si>
  <si>
    <t>Tetradecen
Tetradec-1-ene</t>
  </si>
  <si>
    <t>1120-36-1</t>
  </si>
  <si>
    <t xml:space="preserve"> 31846-06-7
20298-71-9
20298-72-0</t>
  </si>
  <si>
    <t xml:space="preserve"> 88-41-5 </t>
  </si>
  <si>
    <t>4,7-Methano-1H-inden-5-ol, 3a,4,5,6,7,7a-hexahydro-, acetate</t>
  </si>
  <si>
    <t>2500-83-6</t>
  </si>
  <si>
    <t>5413-60-5</t>
  </si>
  <si>
    <t>3738-00-9</t>
  </si>
  <si>
    <t>139-07-1</t>
  </si>
  <si>
    <t>Phenylethylphenylacetat</t>
  </si>
  <si>
    <t>102-20-5</t>
  </si>
  <si>
    <t>506-21-8</t>
  </si>
  <si>
    <t>[Cl-].CCCCCCCCCCCCCC[N+](C)(C)Cc1ccccc1</t>
  </si>
  <si>
    <t>139-08-2</t>
  </si>
  <si>
    <t xml:space="preserve">Octadecylpalmitat (FSE)
octadecyl hexadecanoate  </t>
  </si>
  <si>
    <t>100231-75-2
2598-99-4</t>
  </si>
  <si>
    <t>CCCC(=O)OC(C)(C)Cc1ccccc1</t>
  </si>
  <si>
    <t>10094-34-5</t>
  </si>
  <si>
    <t>103-95-7</t>
  </si>
  <si>
    <t xml:space="preserve">2050-08-0 </t>
  </si>
  <si>
    <t>[O-]C(=O)c1ccccc1</t>
  </si>
  <si>
    <t>C14-Benzoat</t>
  </si>
  <si>
    <t>766-76-7</t>
  </si>
  <si>
    <t>[CH2]c1ccccc1</t>
  </si>
  <si>
    <t>Phenylmethyl</t>
  </si>
  <si>
    <t>2154-56-5</t>
  </si>
  <si>
    <t xml:space="preserve">79-41-4
</t>
  </si>
  <si>
    <t>Pentanal</t>
  </si>
  <si>
    <t>110-62-3</t>
  </si>
  <si>
    <t xml:space="preserve">Due to the fact that valeraldehyde is a transported isolated intermediate, no DNEL is required </t>
  </si>
  <si>
    <t>Heptanal</t>
  </si>
  <si>
    <t>111-71-7</t>
  </si>
  <si>
    <t>Decanal</t>
  </si>
  <si>
    <t>112-31-2</t>
  </si>
  <si>
    <t>3,4-Dimethylbenzaldehyde</t>
  </si>
  <si>
    <t xml:space="preserve">5973-71-7
</t>
  </si>
  <si>
    <t>1-Hexanol</t>
  </si>
  <si>
    <t>111-27-3</t>
  </si>
  <si>
    <t>1-Tetradecanol</t>
  </si>
  <si>
    <t>112-72-1</t>
  </si>
  <si>
    <t>1-Octadecanol</t>
  </si>
  <si>
    <t>112-92-5</t>
  </si>
  <si>
    <t>123-42-2</t>
  </si>
  <si>
    <t>1653-30-1
113666-64-1</t>
  </si>
  <si>
    <t>2-Hexyl-1-decanol</t>
  </si>
  <si>
    <t>2425-77-6</t>
  </si>
  <si>
    <t>36653-82-4</t>
  </si>
  <si>
    <t>506-51-4</t>
  </si>
  <si>
    <t>557-61-9</t>
  </si>
  <si>
    <t>629-76-5</t>
  </si>
  <si>
    <t>629-96-9</t>
  </si>
  <si>
    <t>75-65-0</t>
  </si>
  <si>
    <t>10192-32-2</t>
  </si>
  <si>
    <t>Pentane</t>
  </si>
  <si>
    <t>109-66-0</t>
  </si>
  <si>
    <t>Dodecane</t>
  </si>
  <si>
    <t>112-40-3
93685-81-5</t>
  </si>
  <si>
    <t>112-41-4</t>
  </si>
  <si>
    <t>112-88-9</t>
  </si>
  <si>
    <t>112-95-8</t>
  </si>
  <si>
    <t>Undecane</t>
  </si>
  <si>
    <t>1120-21-4</t>
  </si>
  <si>
    <t>Decane</t>
  </si>
  <si>
    <t>124-18-5
63335-87-5
73138-29-1</t>
  </si>
  <si>
    <t>Heptane</t>
  </si>
  <si>
    <t>142-82-5</t>
  </si>
  <si>
    <t>1560-84-5
52845-08-6</t>
  </si>
  <si>
    <t>1560-88-9</t>
  </si>
  <si>
    <t>1560-92-5</t>
  </si>
  <si>
    <t>1560-95-8
68551-20-2</t>
  </si>
  <si>
    <t>1560-97-0
68551-19-9</t>
  </si>
  <si>
    <t>15869-93-9</t>
  </si>
  <si>
    <t>15890-40-1</t>
  </si>
  <si>
    <t>1599-67-3
29730-67-4
131459-42-2</t>
  </si>
  <si>
    <t>1640-89-7</t>
  </si>
  <si>
    <t>1678-91-7</t>
  </si>
  <si>
    <t>18435-53-5</t>
  </si>
  <si>
    <t>2-Nonenal, (E)-</t>
  </si>
  <si>
    <t>18829-56-6
2463-53-8</t>
  </si>
  <si>
    <t>18835-33-1
64808-91-9
93924-11-9</t>
  </si>
  <si>
    <t>18835-34-2</t>
  </si>
  <si>
    <t>19549-87-2</t>
  </si>
  <si>
    <t>2207-01-4</t>
  </si>
  <si>
    <t>Cyclopentane, 1-ethyl-3-methyl-, cis-</t>
  </si>
  <si>
    <t>2613-66-3
3726-47-4
61593-45-1</t>
  </si>
  <si>
    <t xml:space="preserve">3452-07-1
</t>
  </si>
  <si>
    <t>4126-78-7</t>
  </si>
  <si>
    <t>2,2,4,4,6,8,8-Heptamethylnonane</t>
  </si>
  <si>
    <t xml:space="preserve">4390-04-9
</t>
  </si>
  <si>
    <t>Butane, 2,2,3-trimethyl-</t>
  </si>
  <si>
    <t>464-06-2</t>
  </si>
  <si>
    <t>540-84-1</t>
  </si>
  <si>
    <t>Hexadecane</t>
  </si>
  <si>
    <t>544-76-3</t>
  </si>
  <si>
    <t>Dotriacontane</t>
  </si>
  <si>
    <t>544-85-4</t>
  </si>
  <si>
    <t>Hexane, 2,3-dimethyl-</t>
  </si>
  <si>
    <t>584-94-1</t>
  </si>
  <si>
    <t>Hexane, 2,4-dimethyl-</t>
  </si>
  <si>
    <t>589-43-5</t>
  </si>
  <si>
    <t>Heptane, 4-methyl-</t>
  </si>
  <si>
    <t>589-53-7</t>
  </si>
  <si>
    <t>Heptane, 2-methyl-</t>
  </si>
  <si>
    <t>592-27-8</t>
  </si>
  <si>
    <t>Octadecane</t>
  </si>
  <si>
    <t>593-45-3</t>
  </si>
  <si>
    <t>Heptacosane</t>
  </si>
  <si>
    <t>593-49-7</t>
  </si>
  <si>
    <t>Tetradecane</t>
  </si>
  <si>
    <t>629-59-4</t>
  </si>
  <si>
    <t>Pentadecane</t>
  </si>
  <si>
    <t>629-62-9</t>
  </si>
  <si>
    <t>Hexadecene</t>
  </si>
  <si>
    <t>629-73-2</t>
  </si>
  <si>
    <t>Heptadecane</t>
  </si>
  <si>
    <t>629-78-7</t>
  </si>
  <si>
    <t>Nonadecane</t>
  </si>
  <si>
    <t>629-92-5</t>
  </si>
  <si>
    <t>Heneicosane</t>
  </si>
  <si>
    <t>629-94-7</t>
  </si>
  <si>
    <t>Docosane</t>
  </si>
  <si>
    <t>629-97-0</t>
  </si>
  <si>
    <t>Pentacosane</t>
  </si>
  <si>
    <t>629-99-2</t>
  </si>
  <si>
    <t>Hexacosane</t>
  </si>
  <si>
    <t>630-01-3</t>
  </si>
  <si>
    <t>Octacosane</t>
  </si>
  <si>
    <t>630-02-4</t>
  </si>
  <si>
    <t>Nonacosane</t>
  </si>
  <si>
    <t>630-03-5</t>
  </si>
  <si>
    <t>Hentriacontane</t>
  </si>
  <si>
    <t>630-04-6</t>
  </si>
  <si>
    <t>Tritriacontane</t>
  </si>
  <si>
    <t>630-05-7</t>
  </si>
  <si>
    <t>Tricosane</t>
  </si>
  <si>
    <t>638-67-5</t>
  </si>
  <si>
    <t>Triacontane</t>
  </si>
  <si>
    <t>638-68-6</t>
  </si>
  <si>
    <t>Tetracosane</t>
  </si>
  <si>
    <t>646-31-1</t>
  </si>
  <si>
    <t>Decane, 2-methyl-</t>
  </si>
  <si>
    <t>6975-98-0</t>
  </si>
  <si>
    <t>p-Methyl morpholine</t>
  </si>
  <si>
    <t>109-02-4</t>
  </si>
  <si>
    <t>1,3-Propanediamine</t>
  </si>
  <si>
    <t>109-76-2
1628783-17-4
54018-94-9</t>
  </si>
  <si>
    <t>2,2,6,6-Tetramethyl-4-piperidinol</t>
  </si>
  <si>
    <t>2403-88-5</t>
  </si>
  <si>
    <t>7396-58-9</t>
  </si>
  <si>
    <t>106-49-0
12221-03-3</t>
  </si>
  <si>
    <t>95-53-4</t>
  </si>
  <si>
    <t>3,4-Dimethylaniline</t>
  </si>
  <si>
    <t>95-64-7</t>
  </si>
  <si>
    <t>4-tert-Butylbenzaldehyde</t>
  </si>
  <si>
    <t xml:space="preserve">939-97-9
</t>
  </si>
  <si>
    <t>(2,4-Di-tert-butylphenol)</t>
  </si>
  <si>
    <t xml:space="preserve">96-76-4
</t>
  </si>
  <si>
    <t>98-19-1</t>
  </si>
  <si>
    <t>Anthracene, 1,2,3,4,6,7,8,9-octahydro-2,2,5-trimethyl-</t>
  </si>
  <si>
    <t>No CAS number</t>
  </si>
  <si>
    <t xml:space="preserve">100-51-6
</t>
  </si>
  <si>
    <t>108-38-3</t>
  </si>
  <si>
    <t>Mesitylene</t>
  </si>
  <si>
    <t>108-67-8</t>
  </si>
  <si>
    <t>28336-57-4</t>
  </si>
  <si>
    <t>o-Ethyltoluene</t>
  </si>
  <si>
    <t>611-14-3</t>
  </si>
  <si>
    <t>617-94-7</t>
  </si>
  <si>
    <t>620-14-4</t>
  </si>
  <si>
    <t>622-96-8</t>
  </si>
  <si>
    <t>6781-42-6</t>
  </si>
  <si>
    <t>95-47-6</t>
  </si>
  <si>
    <t>99-87-6</t>
  </si>
  <si>
    <t>10541-56-7</t>
  </si>
  <si>
    <t>2400-00-2</t>
  </si>
  <si>
    <t>2719-61-1</t>
  </si>
  <si>
    <t>2719-62-2</t>
  </si>
  <si>
    <t>2719-63-3</t>
  </si>
  <si>
    <t>2719-64-4</t>
  </si>
  <si>
    <t>4534-49-0</t>
  </si>
  <si>
    <t>4534-50-3</t>
  </si>
  <si>
    <t>4534-53-6</t>
  </si>
  <si>
    <t>4536-86-1</t>
  </si>
  <si>
    <t>4536-88-3</t>
  </si>
  <si>
    <t xml:space="preserve">4537-11-5
</t>
  </si>
  <si>
    <t xml:space="preserve">4537-12-6
</t>
  </si>
  <si>
    <t>4537-13-7</t>
  </si>
  <si>
    <t>4537-14-8</t>
  </si>
  <si>
    <t>4621-36-7</t>
  </si>
  <si>
    <t xml:space="preserve">1486-51-7
</t>
  </si>
  <si>
    <t>2915-72-2
68411-27-8</t>
  </si>
  <si>
    <t>107-92-6</t>
  </si>
  <si>
    <t>Pentanoic acid</t>
  </si>
  <si>
    <t>109-52-4
12124-87-7</t>
  </si>
  <si>
    <t>Hexanoic acid</t>
  </si>
  <si>
    <t>142-62-1</t>
  </si>
  <si>
    <t>646-07-1</t>
  </si>
  <si>
    <t>Propionic acid</t>
  </si>
  <si>
    <t>79-09-4</t>
  </si>
  <si>
    <t>70969-70-9</t>
  </si>
  <si>
    <t>6846-50-0</t>
  </si>
  <si>
    <t>Ethanol, 2-(2-butoxyethoxy)-</t>
  </si>
  <si>
    <t>112-34-5</t>
  </si>
  <si>
    <t>1634-04-4</t>
  </si>
  <si>
    <t>4536-30-5</t>
  </si>
  <si>
    <t>124-26-5</t>
  </si>
  <si>
    <t>7460-84-6</t>
  </si>
  <si>
    <t>Ethyl octanoate</t>
  </si>
  <si>
    <t>106-32-1</t>
  </si>
  <si>
    <t>110-42-9</t>
  </si>
  <si>
    <t>Heptanoic acid</t>
  </si>
  <si>
    <t>111-14-8</t>
  </si>
  <si>
    <t>111-62-6</t>
  </si>
  <si>
    <t>Octyl acetate</t>
  </si>
  <si>
    <t>112-14-1</t>
  </si>
  <si>
    <t>1120-25-8</t>
  </si>
  <si>
    <t>1120-34-9</t>
  </si>
  <si>
    <t>123-94-4</t>
  </si>
  <si>
    <t>Octanoic acid</t>
  </si>
  <si>
    <t>124-07-2</t>
  </si>
  <si>
    <t>Butyl Oleate</t>
  </si>
  <si>
    <t>142-77-8</t>
  </si>
  <si>
    <t>Ethyl icosanoate</t>
  </si>
  <si>
    <t>18281-05-5</t>
  </si>
  <si>
    <t xml:space="preserve">2305-05-7
</t>
  </si>
  <si>
    <t>3234-85-3</t>
  </si>
  <si>
    <t>n-Decanoic acid</t>
  </si>
  <si>
    <t>334-48-5</t>
  </si>
  <si>
    <t>55066-53-0</t>
  </si>
  <si>
    <t>55194-81-5</t>
  </si>
  <si>
    <t>Ethyl elaidate</t>
  </si>
  <si>
    <t>6114-18-7</t>
  </si>
  <si>
    <t>84713-06-4</t>
  </si>
  <si>
    <t xml:space="preserve">103-41-3 </t>
  </si>
  <si>
    <t>104-67-6
8014-16-2</t>
  </si>
  <si>
    <t>10411-92-4</t>
  </si>
  <si>
    <t>105-54-4</t>
  </si>
  <si>
    <t>105-87-3
130396-84-8
8022-83-1</t>
  </si>
  <si>
    <t>No information</t>
  </si>
  <si>
    <t>106-21-8</t>
  </si>
  <si>
    <t>106-22-9
1335-43-9
26489-01-0</t>
  </si>
  <si>
    <t>106-24-1
491611-08-6
8007-13-4</t>
  </si>
  <si>
    <t>1196-31-2</t>
  </si>
  <si>
    <t>a-Hexylcinnamaldehyde cis</t>
  </si>
  <si>
    <t>121734-22-3</t>
  </si>
  <si>
    <t>Galaxolid
4,6,6,7,8,8-hexamethyl-1H,3H,4H,6H,7H,8H-indeno[5,6-c]pyran</t>
  </si>
  <si>
    <t>1222-05-5
80450-66-4</t>
  </si>
  <si>
    <t>Ethyl hexanoate</t>
  </si>
  <si>
    <t>123-66-0</t>
  </si>
  <si>
    <t xml:space="preserve">127-51-5 </t>
  </si>
  <si>
    <t>a-Hexylcinnamaldehyde trans</t>
  </si>
  <si>
    <t>1331-92-6</t>
  </si>
  <si>
    <t>140-67-0</t>
  </si>
  <si>
    <t>14073-97-3</t>
  </si>
  <si>
    <t>141-97-9</t>
  </si>
  <si>
    <t>Hexyl acetate</t>
  </si>
  <si>
    <t>142-92-7</t>
  </si>
  <si>
    <t>17511-60-3</t>
  </si>
  <si>
    <t>4-tert-Butylcyclohexyl acetate trans</t>
  </si>
  <si>
    <t>1900-69-2
32210-23-4
10411-92-4-cis</t>
  </si>
  <si>
    <t>2244-16-8
53763-73-8</t>
  </si>
  <si>
    <t>3033-23-6</t>
  </si>
  <si>
    <t xml:space="preserve">3779-61-1
13877-91-3
</t>
  </si>
  <si>
    <t>N-tert-Butyl-4-methylbenzamide</t>
  </si>
  <si>
    <t>42498-32-8</t>
  </si>
  <si>
    <t>4602-84-0
106-28-5</t>
  </si>
  <si>
    <t>464-45-9</t>
  </si>
  <si>
    <t>499-75-2</t>
  </si>
  <si>
    <t>546-79-2</t>
  </si>
  <si>
    <t>5989-54-8</t>
  </si>
  <si>
    <t>67874-72-0</t>
  </si>
  <si>
    <t>Amberonne</t>
  </si>
  <si>
    <t>68155-66-8</t>
  </si>
  <si>
    <t>a-N-Methyl ionone</t>
  </si>
  <si>
    <t>7779-30-8</t>
  </si>
  <si>
    <t>78-69-3
57706-88-4</t>
  </si>
  <si>
    <t>98-53-3</t>
  </si>
  <si>
    <t>3387-41-5</t>
  </si>
  <si>
    <t>470-67-7</t>
  </si>
  <si>
    <t>112-12-9</t>
  </si>
  <si>
    <t>4-Methyl-2-heptanone</t>
  </si>
  <si>
    <t>6137-06-0</t>
  </si>
  <si>
    <t>2-Methoxynaphthalin</t>
  </si>
  <si>
    <t xml:space="preserve">93-04-9 </t>
  </si>
  <si>
    <t>93-18-5</t>
  </si>
  <si>
    <t>104-54-1</t>
  </si>
  <si>
    <t>Indan-1,3-diol monoacetate</t>
  </si>
  <si>
    <t>Indan-1,3-diol monopropionate</t>
  </si>
  <si>
    <t>111-02-4</t>
  </si>
  <si>
    <t>23267-57-4</t>
  </si>
  <si>
    <t>4221-98-1</t>
  </si>
  <si>
    <t>54-11-5
13890-81-8
13890-82-9
16760-37-5</t>
  </si>
  <si>
    <t>562-74-3
1336-05-6
28219-82-1</t>
  </si>
  <si>
    <t>586-62-9</t>
  </si>
  <si>
    <t>59-02-9</t>
  </si>
  <si>
    <t xml:space="preserve">Phytan
2,6,10,14-tetramethylhexadecane  </t>
  </si>
  <si>
    <t>638-36-8</t>
  </si>
  <si>
    <t>80-26-2</t>
  </si>
  <si>
    <t xml:space="preserve">80-54-6 </t>
  </si>
  <si>
    <t>98-00-0</t>
  </si>
  <si>
    <t>99-85-4</t>
  </si>
  <si>
    <t>a-Terpinene</t>
  </si>
  <si>
    <t>99-86-5</t>
  </si>
  <si>
    <t>Anthracen</t>
  </si>
  <si>
    <t xml:space="preserve">120-12-7 </t>
  </si>
  <si>
    <t>105-99-7</t>
  </si>
  <si>
    <t>Tributyl aconitate</t>
  </si>
  <si>
    <t>7568-58-3</t>
  </si>
  <si>
    <t>Di-n-octyl phthalate</t>
  </si>
  <si>
    <t>117-84-0</t>
  </si>
  <si>
    <t>131-16-8</t>
  </si>
  <si>
    <t>146-50-9</t>
  </si>
  <si>
    <t>6422-86-2
1264916-12-2
144981-82-8</t>
  </si>
  <si>
    <t>84-61-7
169741-16-6
55819-02-8</t>
  </si>
  <si>
    <t xml:space="preserve">84-69-5 </t>
  </si>
  <si>
    <t>84-75-3</t>
  </si>
  <si>
    <t>85-68-7
58128-78-2</t>
  </si>
  <si>
    <t>No info</t>
  </si>
  <si>
    <t>105-60-2
117955-36-9
168214-28-6
2953-03-9
32838-21-4
32838-23-6
34876-18-1</t>
  </si>
  <si>
    <t>675-20-7</t>
  </si>
  <si>
    <t>2050-08-0</t>
  </si>
  <si>
    <t xml:space="preserve">Isopentylsalicylat </t>
  </si>
  <si>
    <t xml:space="preserve">87-20-7 </t>
  </si>
  <si>
    <t>cis-Homosalate</t>
  </si>
  <si>
    <t>1834605-04-7</t>
  </si>
  <si>
    <t xml:space="preserve">127-19-5
</t>
  </si>
  <si>
    <t xml:space="preserve">4180-23-8
</t>
  </si>
  <si>
    <t>Chemical Group</t>
  </si>
  <si>
    <t>Source</t>
  </si>
  <si>
    <t>Descriptor</t>
  </si>
  <si>
    <t>Units</t>
  </si>
  <si>
    <t>Date of Entry</t>
  </si>
  <si>
    <t xml:space="preserve">Source-Local
(If differs from Oral) </t>
  </si>
  <si>
    <t>Value
(dermal local)</t>
  </si>
  <si>
    <t>Date of entry</t>
  </si>
  <si>
    <t>Plasticizers (phthalate)</t>
  </si>
  <si>
    <t>ECHA</t>
  </si>
  <si>
    <t>DNEL</t>
  </si>
  <si>
    <t>January 2024</t>
  </si>
  <si>
    <t>Salicylates</t>
  </si>
  <si>
    <t>µg/cm²</t>
  </si>
  <si>
    <t>Photoinitiators</t>
  </si>
  <si>
    <t>PAH</t>
  </si>
  <si>
    <t>Company</t>
  </si>
  <si>
    <t>MACE</t>
  </si>
  <si>
    <t>Fatty acid derivatives</t>
  </si>
  <si>
    <t>Flavors/Aromas/Fragrances</t>
  </si>
  <si>
    <t>Esters</t>
  </si>
  <si>
    <t>NOEL</t>
  </si>
  <si>
    <t>no adverse effect observed (not sensitising) based on a study on human patch test with DPO</t>
  </si>
  <si>
    <t>UV filters</t>
  </si>
  <si>
    <t>Fatty acids/esters</t>
  </si>
  <si>
    <t>NOAEL</t>
  </si>
  <si>
    <t>Antioxidants</t>
  </si>
  <si>
    <t>Inorganics</t>
  </si>
  <si>
    <t>Heavy metals</t>
  </si>
  <si>
    <t>Natural compounds</t>
  </si>
  <si>
    <t>Naphthalenes</t>
  </si>
  <si>
    <t>Anilines</t>
  </si>
  <si>
    <t>Benzoates</t>
  </si>
  <si>
    <t>Herbicides/Fungicides/Inseticides/Pesticides</t>
  </si>
  <si>
    <t>BPA</t>
  </si>
  <si>
    <t>Aliphatic alcohols</t>
  </si>
  <si>
    <t>Artifacts</t>
  </si>
  <si>
    <t>Class I</t>
  </si>
  <si>
    <t>Aromatics, long-chained</t>
  </si>
  <si>
    <t>Class II</t>
  </si>
  <si>
    <t xml:space="preserve"> µg/cm²</t>
  </si>
  <si>
    <t>Food related</t>
  </si>
  <si>
    <t>Polyamide related</t>
  </si>
  <si>
    <t>Preservatives</t>
  </si>
  <si>
    <t>Silicon compounds</t>
  </si>
  <si>
    <t>Ethers</t>
  </si>
  <si>
    <t>No data available</t>
  </si>
  <si>
    <t>µg/kg bw/d</t>
  </si>
  <si>
    <t>Aromatics</t>
  </si>
  <si>
    <t>Flame retardants</t>
  </si>
  <si>
    <t>Acrylics</t>
  </si>
  <si>
    <t>Chlorinated compounds</t>
  </si>
  <si>
    <t>Aliphatics</t>
  </si>
  <si>
    <t>Medium hazard (no threshold derived)</t>
  </si>
  <si>
    <t>Medium hazard (no threshold derived</t>
  </si>
  <si>
    <t>mg/cm2</t>
  </si>
  <si>
    <t>Fluorinated compounds</t>
  </si>
  <si>
    <t>Nitriles</t>
  </si>
  <si>
    <t>Site of Contact</t>
  </si>
  <si>
    <t>ug/cm2 (CHS)</t>
  </si>
  <si>
    <t>plastic degradation related</t>
  </si>
  <si>
    <t>no data available</t>
  </si>
  <si>
    <t>Plastic additives</t>
  </si>
  <si>
    <t>No Data available</t>
  </si>
  <si>
    <t>Ketones</t>
  </si>
  <si>
    <t>Ethers?</t>
  </si>
  <si>
    <t>Aldehydes</t>
  </si>
  <si>
    <t>Disinfectants</t>
  </si>
  <si>
    <t>Class III</t>
  </si>
  <si>
    <t>µg/cm2</t>
  </si>
  <si>
    <t>Thio compounds</t>
  </si>
  <si>
    <t>Plasticizers (non-phthalate)</t>
  </si>
  <si>
    <t>Amines</t>
  </si>
  <si>
    <t>PET/PES related</t>
  </si>
  <si>
    <t>Class III/II</t>
  </si>
  <si>
    <t>Drugs</t>
  </si>
  <si>
    <t>Ketone</t>
  </si>
  <si>
    <t>Cosmetics related</t>
  </si>
  <si>
    <t>Pigments</t>
  </si>
  <si>
    <t>Halogens</t>
  </si>
  <si>
    <t xml:space="preserve">
0.5 % in mixture (weight basis)</t>
  </si>
  <si>
    <t>Hazard unknown (no further information necessary as no exposure expected</t>
  </si>
  <si>
    <t>PEG/PPG related</t>
  </si>
  <si>
    <t>Styrenics</t>
  </si>
  <si>
    <t>Nitro compounds</t>
  </si>
  <si>
    <t>percent in food</t>
  </si>
  <si>
    <t>mg/cm²</t>
  </si>
  <si>
    <t>Site-of-contact</t>
  </si>
  <si>
    <t>ug/cm2</t>
  </si>
  <si>
    <t>ng/cm²</t>
  </si>
  <si>
    <t xml:space="preserve">
9.14</t>
  </si>
  <si>
    <t xml:space="preserve">Natural compounds </t>
  </si>
  <si>
    <t>Esters/Flavors/Aromas/Fragrances</t>
  </si>
  <si>
    <t xml:space="preserve">
low hazard no threshold derived</t>
  </si>
  <si>
    <t>&lt;60</t>
  </si>
  <si>
    <t>Not in the listed</t>
  </si>
  <si>
    <t>SAR-RfD</t>
  </si>
  <si>
    <t>Carboxylic acids</t>
  </si>
  <si>
    <t xml:space="preserve">2 950 </t>
  </si>
  <si>
    <t xml:space="preserve">DNEL </t>
  </si>
  <si>
    <t>Found in PCR analysis</t>
  </si>
  <si>
    <t>Frequency of detection rPP
(currently not used)</t>
  </si>
  <si>
    <t>SUBSTANCE</t>
  </si>
  <si>
    <t>DERMAL, LOCAL</t>
  </si>
  <si>
    <t>REGULATION</t>
  </si>
  <si>
    <t>ORAL, SYSTEMIC</t>
  </si>
  <si>
    <t>5989-27-5
138-86-3</t>
  </si>
  <si>
    <t>Molecular formula</t>
  </si>
  <si>
    <t>C16H22O4</t>
  </si>
  <si>
    <t>C20H34O8</t>
  </si>
  <si>
    <t>Oc1ccccc1C(=O)OCc1ccccc1</t>
  </si>
  <si>
    <t>C14H12O3</t>
  </si>
  <si>
    <t>C13H18O3</t>
  </si>
  <si>
    <t>O=C(c1ccccc1)c1ccccc1</t>
  </si>
  <si>
    <t>C13H10O</t>
  </si>
  <si>
    <t>C12H14O4</t>
  </si>
  <si>
    <t>C22H42O4</t>
  </si>
  <si>
    <t>c1ccc2c(c1)ccc1ccccc12</t>
  </si>
  <si>
    <t>C14H10</t>
  </si>
  <si>
    <t>C16H33NO</t>
  </si>
  <si>
    <t>CCCCCCC(C=O)=Cc1ccccc1</t>
  </si>
  <si>
    <t>C15H20O</t>
  </si>
  <si>
    <t>5989-27-5</t>
  </si>
  <si>
    <t>CC(=C)C1CCC(C)=CC1</t>
  </si>
  <si>
    <t>C10H16</t>
  </si>
  <si>
    <t>CC(=O)O[C@H]1C[C@@H]2CC[C@]1(C)C2(C)C</t>
  </si>
  <si>
    <t>C12H20O2</t>
  </si>
  <si>
    <t>C10H9Cl3O2</t>
  </si>
  <si>
    <t>O(c1ccccc1)c1ccccc1</t>
  </si>
  <si>
    <t>C12H10O</t>
  </si>
  <si>
    <t>COc1ccc(C(=O)c2ccccc2)c(O)c1</t>
  </si>
  <si>
    <t>C12H10</t>
  </si>
  <si>
    <t>CCCCCCCCOc1ccc(C(=O)c2ccccc2)c(O)c1</t>
  </si>
  <si>
    <t>C21H26O3</t>
  </si>
  <si>
    <t>C16H32O2</t>
  </si>
  <si>
    <t>c1ccc2c(c1)c1cccc3cccc2c31</t>
  </si>
  <si>
    <t>C16H10</t>
  </si>
  <si>
    <t>C15H24O</t>
  </si>
  <si>
    <t>C17H34O2</t>
  </si>
  <si>
    <t>Sb2</t>
  </si>
  <si>
    <t>Pb</t>
  </si>
  <si>
    <t>[Cd]</t>
  </si>
  <si>
    <t>Cd</t>
  </si>
  <si>
    <t>C15H22O3</t>
  </si>
  <si>
    <t>C10H18O</t>
  </si>
  <si>
    <t>C13H26O2</t>
  </si>
  <si>
    <t>C11H10O</t>
  </si>
  <si>
    <t>CC1CC(CC(C)(C)C1)OC(=O)c1ccccc1O</t>
  </si>
  <si>
    <t>C16H22O3</t>
  </si>
  <si>
    <t>C14H20O</t>
  </si>
  <si>
    <t>C10H14O</t>
  </si>
  <si>
    <t>Nc1ccc(cc1Cl)-c1ccc(N)c(Cl)c1</t>
  </si>
  <si>
    <t>C12H10Cl2N2</t>
  </si>
  <si>
    <t>C17H27NO2</t>
  </si>
  <si>
    <t>CCOP(=S)(OCC)Oc1nc(Cl)c(Cl)cc1Cl</t>
  </si>
  <si>
    <t>C9H11Cl3NO3PS</t>
  </si>
  <si>
    <t>CC(C)(c1ccc(O)cc1)c1ccc(O)cc1</t>
  </si>
  <si>
    <t>C15H16O2</t>
  </si>
  <si>
    <t>C7H9NO</t>
  </si>
  <si>
    <t>C10H9N</t>
  </si>
  <si>
    <t>C20H40O2</t>
  </si>
  <si>
    <t>C10H16O</t>
  </si>
  <si>
    <t>CC1CC(C)(C)CC(=O)C=1</t>
  </si>
  <si>
    <t>C9H14O</t>
  </si>
  <si>
    <t>Ba</t>
  </si>
  <si>
    <t>Zn</t>
  </si>
  <si>
    <t>Ni</t>
  </si>
  <si>
    <t>As</t>
  </si>
  <si>
    <t>Co</t>
  </si>
  <si>
    <t>Ag</t>
  </si>
  <si>
    <t>C7H6O2</t>
  </si>
  <si>
    <t>C10H22O</t>
  </si>
  <si>
    <t>C15H26O4</t>
  </si>
  <si>
    <t>OC1(CCCCC1)C(=O)c1ccccc1</t>
  </si>
  <si>
    <t>C13H16O2</t>
  </si>
  <si>
    <t>C7H4ClNO</t>
  </si>
  <si>
    <t>C10H12O</t>
  </si>
  <si>
    <t>C6H12O</t>
  </si>
  <si>
    <t>C14H21NOS</t>
  </si>
  <si>
    <t>C19H32</t>
  </si>
  <si>
    <t>C11H16O</t>
  </si>
  <si>
    <t>COC(OC)(C(=O)c1ccccc1)c1ccccc1</t>
  </si>
  <si>
    <t>C16H16O3</t>
  </si>
  <si>
    <t>C8H7NO</t>
  </si>
  <si>
    <t>COC(=O)c1ccccc1C(=O)c1ccccc1</t>
  </si>
  <si>
    <t>C15H12O3</t>
  </si>
  <si>
    <t>C8H18O</t>
  </si>
  <si>
    <t>Cc1cccc(C)c1N(Cn1cccn1)C(=O)CCl</t>
  </si>
  <si>
    <t>C14H16ClN3O</t>
  </si>
  <si>
    <t>C6H8O4</t>
  </si>
  <si>
    <t>C6H10O2</t>
  </si>
  <si>
    <t>C19H30O5</t>
  </si>
  <si>
    <t>C8H8O3</t>
  </si>
  <si>
    <t>C12H11Cl2NO</t>
  </si>
  <si>
    <t>COCC(C)N(C(=O)CCl)c1c(C)csc1C</t>
  </si>
  <si>
    <t>C12H18ClNO2S</t>
  </si>
  <si>
    <t>C10H30O5Si5</t>
  </si>
  <si>
    <t>C12H17NO</t>
  </si>
  <si>
    <t>C10H22O3</t>
  </si>
  <si>
    <t>C12H22O2</t>
  </si>
  <si>
    <t>C10H10O4</t>
  </si>
  <si>
    <t>CCOC1Oc2ccc(OS(C)(=O)=O)cc2C1(C)C</t>
  </si>
  <si>
    <t>C13H18O5S</t>
  </si>
  <si>
    <t>C12H13N3</t>
  </si>
  <si>
    <t>CC(CCl)OP(=O)(OC(C)CCl)OC(C)CCl</t>
  </si>
  <si>
    <t>C9H18Cl3O4P</t>
  </si>
  <si>
    <t>CCCCC(CC)COC(=O)C(C#N)=C(c1ccccc1)c1ccccc1</t>
  </si>
  <si>
    <t>C24H27NO2</t>
  </si>
  <si>
    <t>C10H16Cl3NOS</t>
  </si>
  <si>
    <t>C9H16ClN5</t>
  </si>
  <si>
    <t>CCCCC(CC)COP(=O)(OCC(CC)CCCC)OCC(CC)CCCC</t>
  </si>
  <si>
    <t>C24H51O4P</t>
  </si>
  <si>
    <t>C13H19N3O4</t>
  </si>
  <si>
    <t>C8H14O2</t>
  </si>
  <si>
    <t>C13H22O</t>
  </si>
  <si>
    <t>CC1(C)CCC=C2C(C)(C)[C@@H]3CCC21C3</t>
  </si>
  <si>
    <t>C15H24</t>
  </si>
  <si>
    <t>CC1(C)[C@@H]2CC[C@]1(C)[C@@H](O)C2</t>
  </si>
  <si>
    <t>C10H12O2</t>
  </si>
  <si>
    <t>C6H4Cl2</t>
  </si>
  <si>
    <t>C11H14O2</t>
  </si>
  <si>
    <t>C6H6ClN</t>
  </si>
  <si>
    <t>C18H26O</t>
  </si>
  <si>
    <t>CC1(C)C(C=C(Cl)Cl)C1C(=O)OCc1cccc(Oc2ccccc2)c1</t>
  </si>
  <si>
    <t>C21H20Cl2O3</t>
  </si>
  <si>
    <t>C6H5Cl2N</t>
  </si>
  <si>
    <t>Oc1ccccc1-c1ccccc1</t>
  </si>
  <si>
    <t>C11H14</t>
  </si>
  <si>
    <t>C11H16</t>
  </si>
  <si>
    <t>O=C(OCc1ccccc1)\C=C\c1ccccc1</t>
  </si>
  <si>
    <t>C16H14O2</t>
  </si>
  <si>
    <t>C17H21NO2</t>
  </si>
  <si>
    <t>C6H2Cl4</t>
  </si>
  <si>
    <t>107534-96-3</t>
  </si>
  <si>
    <t>CC(C)(C)C(O)(CCc1ccc(Cl)cc1)Cn1cncn1</t>
  </si>
  <si>
    <t>C16H22ClN3O</t>
  </si>
  <si>
    <t>C15H20O3</t>
  </si>
  <si>
    <t>C10H12O3</t>
  </si>
  <si>
    <t>Fc1ccc(cc1)C1(Cn2cncn2)OC1c1ccccc1Cl</t>
  </si>
  <si>
    <t>C17H13ClFN3O</t>
  </si>
  <si>
    <t>CC1=NN=C(C(=O)N1N)c1ccccc1</t>
  </si>
  <si>
    <t>C10H10N4O</t>
  </si>
  <si>
    <t>C18H35NO2</t>
  </si>
  <si>
    <t>CCCCCCOC(=O)c1ccccc1C(=O)c1ccc(cc1O)N(CC)CC</t>
  </si>
  <si>
    <t>C24H31NO4</t>
  </si>
  <si>
    <t>Cc1ccc(cc1)\C=C1\C2CCC(C)(C1=O)C2(C)C</t>
  </si>
  <si>
    <t>C18H22O</t>
  </si>
  <si>
    <t>CO\C=C(\C(=O)OC)c1ccccc1Oc1cc(Oc2ccccc2C#N)ncn1</t>
  </si>
  <si>
    <t>C22H17N3O5</t>
  </si>
  <si>
    <t>Clc1ccc(cc1)-c1ccccc1NC(=O)c1cccnc1Cl</t>
  </si>
  <si>
    <t>C18H12Cl2N2O</t>
  </si>
  <si>
    <t>Cc1cc(nc(Nc2ccccc2)n1)C1CC1</t>
  </si>
  <si>
    <t>C14H15N3</t>
  </si>
  <si>
    <t>122-34-9</t>
  </si>
  <si>
    <t>CC(C)N1C(=O)c2ccccc2NS1(=O)=O</t>
  </si>
  <si>
    <t>C10H12N2O3S</t>
  </si>
  <si>
    <t>C8H14N4OS</t>
  </si>
  <si>
    <t>C11H18N4O2</t>
  </si>
  <si>
    <t>CC1(C)CCC(Cc2ccc(Cl)cc2)C1(O)Cn1cncn1</t>
  </si>
  <si>
    <t>C17H22ClN3O</t>
  </si>
  <si>
    <t>C9H9ClO3</t>
  </si>
  <si>
    <t>534-52-1</t>
  </si>
  <si>
    <t>C7H2F12O2</t>
  </si>
  <si>
    <t>C8HF15O2</t>
  </si>
  <si>
    <t>69-72-7</t>
  </si>
  <si>
    <t>FC(F)C(F)(F)OCC(Cn1cncn1)c1ccc(Cl)cc1Cl</t>
  </si>
  <si>
    <t>C13H11Cl2F4N3O</t>
  </si>
  <si>
    <t>CCCCC(CC)COP(=O)(Oc1ccccc1)Oc1ccccc1</t>
  </si>
  <si>
    <t>C20H27O4P</t>
  </si>
  <si>
    <t>C14H16</t>
  </si>
  <si>
    <t>C6H13NO2</t>
  </si>
  <si>
    <t>CCCCCCCCCC#N</t>
  </si>
  <si>
    <t>C10H19N</t>
  </si>
  <si>
    <t>OC(Cn1cncn1)(c1ccc(F)cc1)c1ccccc1F</t>
  </si>
  <si>
    <t>C16H13F2N3O</t>
  </si>
  <si>
    <t>58-89-9</t>
  </si>
  <si>
    <t>CO\N=C(\C(=O)OC)c1ccccc1COc1ccccc1C</t>
  </si>
  <si>
    <t>C18H19NO4</t>
  </si>
  <si>
    <t>3864-99-1</t>
  </si>
  <si>
    <t>C12H23NO</t>
  </si>
  <si>
    <t>102-06-7</t>
  </si>
  <si>
    <t>C14H24O4</t>
  </si>
  <si>
    <t>CC(C)(C)CC(C)(C)c1ccc(OCCOCCO)cc1</t>
  </si>
  <si>
    <t>C18H30O3</t>
  </si>
  <si>
    <t>C14H20ClNO2</t>
  </si>
  <si>
    <t>CC(=O)C(C)=CC1C(C)=CCCC1(C)C</t>
  </si>
  <si>
    <t>C14H22O</t>
  </si>
  <si>
    <t>41483-43-6</t>
  </si>
  <si>
    <t>C17H28</t>
  </si>
  <si>
    <t>CC(=C)C1CC=C(C)C(=O)C1</t>
  </si>
  <si>
    <t>CCOP(=S)(OCC)Oc1cc(C)nc(n1)C(C)C</t>
  </si>
  <si>
    <t>C12H21N2O3PS</t>
  </si>
  <si>
    <t>Fc1ccc(NC(=O)c2cccnc2Oc2cccc(c2)C(F)(F)F)c(F)c1</t>
  </si>
  <si>
    <t>C19H11F5N2O2</t>
  </si>
  <si>
    <t>C4H7NO4</t>
  </si>
  <si>
    <t>CC1CN(CC(C)O1)C1CCCCCCCCCCC1</t>
  </si>
  <si>
    <t>C18H35NO</t>
  </si>
  <si>
    <t>CC(CN1CCCCC1)Cc1ccc(cc1)C(C)(C)C</t>
  </si>
  <si>
    <t>C19H31N</t>
  </si>
  <si>
    <t>67564-91-4</t>
  </si>
  <si>
    <t>CC(CN1CC(C)OC(C)C1)Cc1ccc(cc1)C(C)(C)C</t>
  </si>
  <si>
    <t>C20H33NO</t>
  </si>
  <si>
    <t>CC(C)N(C(=O)COc1nnc(s1)C(F)(F)F)c1ccc(F)cc1</t>
  </si>
  <si>
    <t>C14H13F4N3O2S</t>
  </si>
  <si>
    <t>C5H9NO4</t>
  </si>
  <si>
    <t>C12H23NO3</t>
  </si>
  <si>
    <t>C40H64N2O4</t>
  </si>
  <si>
    <t>CCCCNS(=O)(=O)c1ccccc1</t>
  </si>
  <si>
    <t>C10H15NO2S</t>
  </si>
  <si>
    <t>C8H11NO</t>
  </si>
  <si>
    <t>O=C(\C=C\C=C\c1ccc2OCOc2c1)N1CCCCC1</t>
  </si>
  <si>
    <t>C17H19NO3</t>
  </si>
  <si>
    <t>OC(Cc1ccccc1Cl)(Cn1cncn1)C1(Cl)CC1</t>
  </si>
  <si>
    <t>C14H15Cl2N3O</t>
  </si>
  <si>
    <t>Clc1ccc(CN2CCS\C2=N/C#N)cn1</t>
  </si>
  <si>
    <t>C10H9ClN4S</t>
  </si>
  <si>
    <t>Ca</t>
  </si>
  <si>
    <t>7723-14-0</t>
  </si>
  <si>
    <t>7440-47-3</t>
  </si>
  <si>
    <t>Hg</t>
  </si>
  <si>
    <t>Sn</t>
  </si>
  <si>
    <t>Sr</t>
  </si>
  <si>
    <t>In</t>
  </si>
  <si>
    <t>Tl</t>
  </si>
  <si>
    <t>Ta</t>
  </si>
  <si>
    <t>Rb</t>
  </si>
  <si>
    <t>Mo</t>
  </si>
  <si>
    <t>Li</t>
  </si>
  <si>
    <t>108-95-2</t>
  </si>
  <si>
    <t>C9H18O2</t>
  </si>
  <si>
    <t>C14H28O</t>
  </si>
  <si>
    <t>C10H20O</t>
  </si>
  <si>
    <t>C8H16O2</t>
  </si>
  <si>
    <t>C15H30O2</t>
  </si>
  <si>
    <t>Oc1ccc(cc1)C(=O)OCc1ccccc1</t>
  </si>
  <si>
    <t>C7H8O</t>
  </si>
  <si>
    <t>110-63-4</t>
  </si>
  <si>
    <t>C4H10O2</t>
  </si>
  <si>
    <t>21145-77-7</t>
  </si>
  <si>
    <t>C19H38O</t>
  </si>
  <si>
    <t>C11H10</t>
  </si>
  <si>
    <t>CC(=O)\C=C\C1=C(C)CCCC1(C)C</t>
  </si>
  <si>
    <t>C13H20O</t>
  </si>
  <si>
    <t>CCCCCCCCCCCCOCCOCCOC(C)=O</t>
  </si>
  <si>
    <t>C18H36O4</t>
  </si>
  <si>
    <t>C11H22O</t>
  </si>
  <si>
    <t>C8H9ClO</t>
  </si>
  <si>
    <t>C[C@@H]1CC[C@]2(O)C(C)(C)[C@@H]3CC[C@]2(C)[C@@H]1C3</t>
  </si>
  <si>
    <t>C15H26O</t>
  </si>
  <si>
    <t>OCc1ccc(C=O)o1</t>
  </si>
  <si>
    <t>C6H6O3</t>
  </si>
  <si>
    <t>C12H16O2</t>
  </si>
  <si>
    <t>CC1OC=CC(=O)C=1O</t>
  </si>
  <si>
    <t>CCCCCCCCCC(C)(C)c1ccccc1</t>
  </si>
  <si>
    <t>C18H30</t>
  </si>
  <si>
    <t>CC(C)C1CCC(C)=C2CCC(C)=CC12</t>
  </si>
  <si>
    <t>C12H36O6Si6</t>
  </si>
  <si>
    <t>C8H6O4</t>
  </si>
  <si>
    <t>CC1(C)C[C@@H]2[C@H]1CC[C@]1(C)O[C@@H]1CCC2=C</t>
  </si>
  <si>
    <t>C14H22</t>
  </si>
  <si>
    <t>C12H26O</t>
  </si>
  <si>
    <t>c1ccc(cc1)-c1ccccc1</t>
  </si>
  <si>
    <t>C18H36O2</t>
  </si>
  <si>
    <t>C9H10</t>
  </si>
  <si>
    <t>C13H14</t>
  </si>
  <si>
    <t>C9H10O3</t>
  </si>
  <si>
    <t>C9H10O</t>
  </si>
  <si>
    <t>C9H12</t>
  </si>
  <si>
    <t>Cc1ccc(cc1)S(N)(=O)=O</t>
  </si>
  <si>
    <t>C7H9NO2S</t>
  </si>
  <si>
    <t>c1ccc2scnc2c1</t>
  </si>
  <si>
    <t>C7H5NS</t>
  </si>
  <si>
    <t>C9H10O4</t>
  </si>
  <si>
    <t>C12H24</t>
  </si>
  <si>
    <t>C11H20O</t>
  </si>
  <si>
    <t>O=C(OCCc1ccccc1)c1ccccc1</t>
  </si>
  <si>
    <t>C15H14O2</t>
  </si>
  <si>
    <t>CCCCOP(=O)(OCCCC)OCCCC</t>
  </si>
  <si>
    <t>C12H27O4P</t>
  </si>
  <si>
    <t>C12H20O7</t>
  </si>
  <si>
    <t>C21H40O4</t>
  </si>
  <si>
    <t>C12H24O2</t>
  </si>
  <si>
    <t>C8H8O2</t>
  </si>
  <si>
    <t>C34H66O4</t>
  </si>
  <si>
    <t>C10H20O4</t>
  </si>
  <si>
    <t>N(c1ccccc1)c1ccccc1</t>
  </si>
  <si>
    <t>C12H11N</t>
  </si>
  <si>
    <t>C9H14O6</t>
  </si>
  <si>
    <t>CC1(C)CC(C)(c2ccccc2)c2ccccc21</t>
  </si>
  <si>
    <t>C18H20</t>
  </si>
  <si>
    <t>C6H3Cl3O</t>
  </si>
  <si>
    <t>C12H12</t>
  </si>
  <si>
    <t>Cc1ccc(Sc2ccc(cc2)C(=O)c2ccccc2)cc1</t>
  </si>
  <si>
    <t>C20H16OS</t>
  </si>
  <si>
    <t>CSc1nc2ccccc2s1</t>
  </si>
  <si>
    <t>C8H7NS2</t>
  </si>
  <si>
    <t>C(c1ccccc1)c1ccccc1</t>
  </si>
  <si>
    <t>C13H12</t>
  </si>
  <si>
    <t>C11H15NO2</t>
  </si>
  <si>
    <t>C13H20</t>
  </si>
  <si>
    <t>C19H38O2</t>
  </si>
  <si>
    <t>C4H8Cl2O</t>
  </si>
  <si>
    <t>C9H12O</t>
  </si>
  <si>
    <t>O=CC=Cc1ccccc1</t>
  </si>
  <si>
    <t>C9H8O</t>
  </si>
  <si>
    <t>c1ccc2c(c1)oc1ccccc12</t>
  </si>
  <si>
    <t>C12H8O</t>
  </si>
  <si>
    <t>CCCCCC=CC=O</t>
  </si>
  <si>
    <t>C8H14O</t>
  </si>
  <si>
    <t>C6H13ClO3</t>
  </si>
  <si>
    <t>O=C1c2ccccc2-c2ccccc12</t>
  </si>
  <si>
    <t>C13H8O</t>
  </si>
  <si>
    <t>C9H7N</t>
  </si>
  <si>
    <t>C7H7ClO</t>
  </si>
  <si>
    <t>C14H26O4</t>
  </si>
  <si>
    <t>c1ccc(cc1)-c1ccc2ccccc2c1</t>
  </si>
  <si>
    <t>C16H12</t>
  </si>
  <si>
    <t>C5H9NO2</t>
  </si>
  <si>
    <t>CON=C(C(=O)OC)c1ccccc1CON=C(C)c1cccc(c1)C(F)(F)F</t>
  </si>
  <si>
    <t>C20H19F3N2O4</t>
  </si>
  <si>
    <t>C10H20O2</t>
  </si>
  <si>
    <t>O=S(=O)(c1ccccc1)c1ccccc1</t>
  </si>
  <si>
    <t>C12H10O2S</t>
  </si>
  <si>
    <t>C9H7NO2</t>
  </si>
  <si>
    <t>C10H10O</t>
  </si>
  <si>
    <t>C16H14OS</t>
  </si>
  <si>
    <t>c1ccc2c(c1)sc1ccccc12</t>
  </si>
  <si>
    <t>C12H8S</t>
  </si>
  <si>
    <t>C10H12</t>
  </si>
  <si>
    <t>Clc1ccc(cc1)-c1ccc(Cl)cc1</t>
  </si>
  <si>
    <t>C12H8Cl2</t>
  </si>
  <si>
    <t>Oc1ccc(cc1)-c1ccccc1</t>
  </si>
  <si>
    <t>CC(C)(C)N1N=CC(SCc2ccc(cc2)C(C)(C)C)=C(Cl)C1=O</t>
  </si>
  <si>
    <t>C19H25ClN2OS</t>
  </si>
  <si>
    <t>Cc1ccccc1\C=C\C=O</t>
  </si>
  <si>
    <t>84-65-1</t>
  </si>
  <si>
    <t>C14H8O2</t>
  </si>
  <si>
    <t>C20H42O</t>
  </si>
  <si>
    <t>CSc1ccc(cc1)C(=O)C(C)(C)N1CCOCC1</t>
  </si>
  <si>
    <t>C15H21NO2S</t>
  </si>
  <si>
    <t>C12H9ClN2O3</t>
  </si>
  <si>
    <t>C10H14O2</t>
  </si>
  <si>
    <t>CC(C)(c1ccccc1)c1ccc(O)cc1</t>
  </si>
  <si>
    <t>C15H16O</t>
  </si>
  <si>
    <t>CN1C(=O)c2ccccc2S1(=O)=O</t>
  </si>
  <si>
    <t>C8H7NO3S</t>
  </si>
  <si>
    <t>CCC(CO)=CCC1CC=C(C)C1(C)C</t>
  </si>
  <si>
    <t>C14H24O</t>
  </si>
  <si>
    <t>CC1Oc2ccc(CCC=O)cc2O1</t>
  </si>
  <si>
    <t>C11H12O3</t>
  </si>
  <si>
    <t>C17H25ClO3</t>
  </si>
  <si>
    <t>C12H16</t>
  </si>
  <si>
    <t>C6H6N2O</t>
  </si>
  <si>
    <t>Cc1ccc2c(c1)sc1cccc(C)c12</t>
  </si>
  <si>
    <t>C14H12S</t>
  </si>
  <si>
    <t>C13H18O</t>
  </si>
  <si>
    <t>c1ccc(cc1)-c1cccc(c1)-c1ccccc1</t>
  </si>
  <si>
    <t>C18H14</t>
  </si>
  <si>
    <t>C10H14</t>
  </si>
  <si>
    <t>c1ccc(cc1)-c1ccccc1-c1ccccc1</t>
  </si>
  <si>
    <t>CC(C)c1ccc2c(ccc3c(C)cccc32)c1</t>
  </si>
  <si>
    <t>C18H18</t>
  </si>
  <si>
    <t>CC(C1CC1)C(O)(Cn1cncn1)c1ccc(Cl)cc1</t>
  </si>
  <si>
    <t>C15H18ClN3O</t>
  </si>
  <si>
    <t>CNC(=O)Oc1cccc2CC(C)(C)Oc21</t>
  </si>
  <si>
    <t>C12H15NO3</t>
  </si>
  <si>
    <t>CCCC1COC(Cn2cncn2)(O1)c1ccc(Cl)cc1Cl</t>
  </si>
  <si>
    <t>C15H17Cl2N3O2</t>
  </si>
  <si>
    <t>CC(C)NC1NC(NC(C)C)=NC(=O)N=1</t>
  </si>
  <si>
    <t>C9H17N5O</t>
  </si>
  <si>
    <t>CCNC1NC(NC(C)(C)C)=NC(=O)N=1</t>
  </si>
  <si>
    <t>CCN(C(=O)C=CC)c1ccccc1C</t>
  </si>
  <si>
    <t>C13H17NO</t>
  </si>
  <si>
    <t>CCC=C=CCC(C)C</t>
  </si>
  <si>
    <t>C9H16</t>
  </si>
  <si>
    <t>C9H8</t>
  </si>
  <si>
    <t>CCNS(=O)(=O)c1ccccc1C</t>
  </si>
  <si>
    <t>C9H13NO2S</t>
  </si>
  <si>
    <t>C12H26</t>
  </si>
  <si>
    <t>C16H22ClNO2</t>
  </si>
  <si>
    <t>O=C1C(=O)c2ccccc2-c2ccccc12</t>
  </si>
  <si>
    <t>CCCCN1CCCCC1C(=O)Nc1c(C)cccc1C</t>
  </si>
  <si>
    <t>C18H28N2O</t>
  </si>
  <si>
    <t>C6H8O7</t>
  </si>
  <si>
    <t>C12H27NO</t>
  </si>
  <si>
    <t>C1CCC(CC1)NC1CCCCC1</t>
  </si>
  <si>
    <t>C12H23N</t>
  </si>
  <si>
    <t>C6HCl5O</t>
  </si>
  <si>
    <t>[Na+].Cc1cc(N=Nc2c(O)ccc3ccccc32)c(cc1Cl)S([O-])(=O)=O</t>
  </si>
  <si>
    <t>C17H12ClN2NaO4S</t>
  </si>
  <si>
    <t>C15H8Cl2FNO</t>
  </si>
  <si>
    <t>OC(=O)C(C1CCCCN1)c1ccccc1</t>
  </si>
  <si>
    <t>C13H17NO2</t>
  </si>
  <si>
    <t>115-96-8</t>
  </si>
  <si>
    <t>Cl2</t>
  </si>
  <si>
    <t>BrBr</t>
  </si>
  <si>
    <t>Br2</t>
  </si>
  <si>
    <t>H4Si</t>
  </si>
  <si>
    <t>[S]</t>
  </si>
  <si>
    <t>F2</t>
  </si>
  <si>
    <t>Cs</t>
  </si>
  <si>
    <t>B</t>
  </si>
  <si>
    <t>C3H8O3</t>
  </si>
  <si>
    <t>CCC(=O)\C=C\[C@@H]1C(C)=CCCC1(C)C</t>
  </si>
  <si>
    <t>C16H34O</t>
  </si>
  <si>
    <t>C14H28O2</t>
  </si>
  <si>
    <t>C18H39N</t>
  </si>
  <si>
    <t>C2H6O2</t>
  </si>
  <si>
    <t>CCCCCCCC\C=C/CCCCCCCC(=O)OC</t>
  </si>
  <si>
    <t>C19H36O2</t>
  </si>
  <si>
    <t>CCCCCCCC\C=C/CCCCCCCC(O)=O</t>
  </si>
  <si>
    <t>C18H34O2</t>
  </si>
  <si>
    <t>57-11-4</t>
  </si>
  <si>
    <t>CCCCC\C=C/C\C=C/CCCCCCCC(O)=O</t>
  </si>
  <si>
    <t>C18H32O2</t>
  </si>
  <si>
    <t>CC\C=C/C\C=C/C\C=C/CCCCCCCC(O)=O</t>
  </si>
  <si>
    <t>C18H30O2</t>
  </si>
  <si>
    <t>C9H10O2</t>
  </si>
  <si>
    <t>C24H48O2</t>
  </si>
  <si>
    <t>CCCCCCCC\C=C/CCCCCCCC(N)=O</t>
  </si>
  <si>
    <t>117-81-7</t>
  </si>
  <si>
    <t>C24H38O4</t>
  </si>
  <si>
    <t>112-84-5</t>
  </si>
  <si>
    <t>CC1(C)CC(CC(C)(C)N1)OC(=O)CCCCCCCCC(=O)OC1CC(C)(C)NC(C)(C)C1</t>
  </si>
  <si>
    <t>C28H52N2O4</t>
  </si>
  <si>
    <t>CC(C)CCC[C@H](C)CCC[C@H](C)CCC[C@@]1(C)CCc2c(C)c(OC(C)=O)c(C)c(C)c2O1</t>
  </si>
  <si>
    <t>C31H52O3</t>
  </si>
  <si>
    <t>CC(C)CCC[C@H](C)[C@@H]1CC[C@H]2[C@H]3CC=C4C[C@H](O)CC[C@@]4(C)[C@H]3CC[C@@]12C</t>
  </si>
  <si>
    <t>C27H46O</t>
  </si>
  <si>
    <t>31570-04-4</t>
  </si>
  <si>
    <t>CC(C)(C)c1ccc(OP(Oc2ccc(cc2C(C)(C)C)C(C)(C)C)Oc2ccc(cc2C(C)(C)C)C(C)(C)C)c(c1)C(C)(C)C</t>
  </si>
  <si>
    <t>C42H63O3P</t>
  </si>
  <si>
    <t>2082-79-3</t>
  </si>
  <si>
    <t>C16H35N</t>
  </si>
  <si>
    <t>C12H16O3</t>
  </si>
  <si>
    <t>C16H28O4</t>
  </si>
  <si>
    <t>CCCCC\C=C/C\C=C/CCCCCCCC(=O)OCC</t>
  </si>
  <si>
    <t>C20H36O2</t>
  </si>
  <si>
    <t>C18H32O7</t>
  </si>
  <si>
    <t>C26H52O2</t>
  </si>
  <si>
    <t>C21H30O6</t>
  </si>
  <si>
    <t>C26H42O4</t>
  </si>
  <si>
    <t>C34H68O2</t>
  </si>
  <si>
    <t>C38H74O4</t>
  </si>
  <si>
    <t>C21H42O4</t>
  </si>
  <si>
    <t>C28H56O2</t>
  </si>
  <si>
    <t>C33H54O6</t>
  </si>
  <si>
    <t>67-56-1</t>
  </si>
  <si>
    <t>C2H6O</t>
  </si>
  <si>
    <t>C3H6O</t>
  </si>
  <si>
    <t>C3H8O</t>
  </si>
  <si>
    <t>C3H6O2</t>
  </si>
  <si>
    <t>CH2Cl2</t>
  </si>
  <si>
    <t>C6H14</t>
  </si>
  <si>
    <t>C4H8O</t>
  </si>
  <si>
    <t>C4H8O2</t>
  </si>
  <si>
    <t>C4H10O</t>
  </si>
  <si>
    <t>C6H12</t>
  </si>
  <si>
    <t>C3H8O2</t>
  </si>
  <si>
    <t>C5H10O2</t>
  </si>
  <si>
    <t>C7H14</t>
  </si>
  <si>
    <t>C7H8</t>
  </si>
  <si>
    <t>C6H12O2</t>
  </si>
  <si>
    <t>C6H10O</t>
  </si>
  <si>
    <t>C5H10O3</t>
  </si>
  <si>
    <t>C8H10</t>
  </si>
  <si>
    <t>C9H20</t>
  </si>
  <si>
    <t>C6H12O3</t>
  </si>
  <si>
    <t>CCCC=CC=O</t>
  </si>
  <si>
    <t>6728-26-3</t>
  </si>
  <si>
    <t>C8H8</t>
  </si>
  <si>
    <t>C7H16O</t>
  </si>
  <si>
    <t>C6H14O2</t>
  </si>
  <si>
    <t>C8H16O</t>
  </si>
  <si>
    <t>C8H8O</t>
  </si>
  <si>
    <t>C6H5NO2</t>
  </si>
  <si>
    <t>11066-49-2</t>
  </si>
  <si>
    <t>CC(C)CCCCCCc1ccccc1O</t>
  </si>
  <si>
    <t>C18H28O3</t>
  </si>
  <si>
    <t>CC(C)(C)c1cc(cc(c1O)C(C)(C)C)C(O)=O</t>
  </si>
  <si>
    <t>C8H24O4Si4</t>
  </si>
  <si>
    <t>C28H54O2</t>
  </si>
  <si>
    <t>C10H10O2</t>
  </si>
  <si>
    <t>C19H30O3</t>
  </si>
  <si>
    <t>C4H6O2</t>
  </si>
  <si>
    <t>C19H38O4</t>
  </si>
  <si>
    <t>CC(C)(c1ccccc1)c1ccc(O)c(c1)C(C)(C)c1ccccc1</t>
  </si>
  <si>
    <t>C24H26O</t>
  </si>
  <si>
    <t>C[C@H](CCC=C(C)C)C=C</t>
  </si>
  <si>
    <t>C10H18</t>
  </si>
  <si>
    <t>CC1CC2C(CC=1)C2(C)C</t>
  </si>
  <si>
    <t>C7H6O</t>
  </si>
  <si>
    <t>CC(=O)OC(C)(CCC=C(C)C)C=C</t>
  </si>
  <si>
    <t>C13H18O2</t>
  </si>
  <si>
    <t>CC1OCCCC=1</t>
  </si>
  <si>
    <t>CC(C)[C@@H]1CC[C@@H](C)CC1=O</t>
  </si>
  <si>
    <t>C21H38O3</t>
  </si>
  <si>
    <t>C5H10O</t>
  </si>
  <si>
    <t>C6H6</t>
  </si>
  <si>
    <t>C5H12O2</t>
  </si>
  <si>
    <t>C7H14O3</t>
  </si>
  <si>
    <t>COCC(C)OCC(C)O</t>
  </si>
  <si>
    <t>C7H16O3</t>
  </si>
  <si>
    <t>C6H14O3</t>
  </si>
  <si>
    <t>C\C1CC[C@@H]2[C@@H](CC2(C)C)C(=C)CC\C=1</t>
  </si>
  <si>
    <t>C12H24O</t>
  </si>
  <si>
    <t>O=C(OCc1ccccc1)c1ccccc1</t>
  </si>
  <si>
    <t>C14H12O2</t>
  </si>
  <si>
    <t>C(Oc1ccc2ccccc2c1)c1ccccc1</t>
  </si>
  <si>
    <t>C17H14O</t>
  </si>
  <si>
    <t>CCCCC(CC)COC(=O)\C=C\c1ccc(OC)cc1</t>
  </si>
  <si>
    <t>C18H26O3</t>
  </si>
  <si>
    <t>C12H18</t>
  </si>
  <si>
    <t>CCCCC(CC)COCCO</t>
  </si>
  <si>
    <t>C10H22O2</t>
  </si>
  <si>
    <t>CC(C)(C)c1ccc(O)c(c1)C(C)(C)C</t>
  </si>
  <si>
    <t>CC(C)(C)c1ccc2oc(nc2c1)-c1ccc(s1)-c1nc2cc(ccc2o1)C(C)(C)C</t>
  </si>
  <si>
    <t>C26H26N2O2S</t>
  </si>
  <si>
    <t>CCCCCCCCCCCC(=O)OCC(CC)CCCC</t>
  </si>
  <si>
    <t>CC(C)(C)c1cc(C=O)cc(c1O)C(C)(C)C</t>
  </si>
  <si>
    <t>C15H22O2</t>
  </si>
  <si>
    <t>O=C(c1ccccc1)c1ccc(cc1)-c1ccccc1</t>
  </si>
  <si>
    <t>C19H14O</t>
  </si>
  <si>
    <t>CCCCCCCCCCCCCCOC(=O)c1ccccc1</t>
  </si>
  <si>
    <t>C21H34O2</t>
  </si>
  <si>
    <t>C(Oc1cccc2ccccc12)c1ccccc1</t>
  </si>
  <si>
    <t>CC1CCC2C(CC2(C)C)C(=C)CCC=1</t>
  </si>
  <si>
    <t>CCCCCCCCCCCC(=O)N(CCO)CCO</t>
  </si>
  <si>
    <t>C16H33NO3</t>
  </si>
  <si>
    <t>C[C@H]1CC[C@H]2C(C)(C)[C@H]3C[C@]12CC=C3C</t>
  </si>
  <si>
    <t>C[C@H]1CC[C@H]2C(C)(C)[C@H]3C[C@]12CCC3=C</t>
  </si>
  <si>
    <t>CCC(=O)OC1CCC2(C)C3CCC4(C)C(CCC4C3CC=C2C1)C(C)CCCC(C)C</t>
  </si>
  <si>
    <t>C30H50O2</t>
  </si>
  <si>
    <t>CCC(=O)OCCC(C)CCC=C(C)C</t>
  </si>
  <si>
    <t>C13H24O2</t>
  </si>
  <si>
    <t>CC(C)(C)C1=CC(=O)C=C(C1=O)C(C)(C)C</t>
  </si>
  <si>
    <t>C14H20O2</t>
  </si>
  <si>
    <t>OC1CC2CC1C1CC=CC21</t>
  </si>
  <si>
    <t>O=C(OCCOCCOC(=O)c1ccccc1)c1ccccc1</t>
  </si>
  <si>
    <t>C18H18O5</t>
  </si>
  <si>
    <t>CC(O)COCC(C)O</t>
  </si>
  <si>
    <t>CCCCCCCCCCCCCOC(=O)CCCCCCCCCCC</t>
  </si>
  <si>
    <t>C25H50O2</t>
  </si>
  <si>
    <t>C12H12O</t>
  </si>
  <si>
    <t>C(COc1ccccc1)Oc1ccccc1</t>
  </si>
  <si>
    <t>C14H14O2</t>
  </si>
  <si>
    <t>CCCCCCCCCCCCCCCCCC(=O)OCC(CC)CCCC</t>
  </si>
  <si>
    <t>CCCCCCCCCCCCCCCC(=O)OCC(O)COC(=O)CCCCCCCCCCCCCCC</t>
  </si>
  <si>
    <t>C35H68O5</t>
  </si>
  <si>
    <t>CCCCCCCCCCCCCCCC(=O)OCC(O)CO</t>
  </si>
  <si>
    <t>CCCCCCCCCCCCCCCCOC(=O)C(CC)CCCC</t>
  </si>
  <si>
    <t>CC\C=C/CCOC(=O)c1ccccc1O</t>
  </si>
  <si>
    <t>C13H16O3</t>
  </si>
  <si>
    <t>CC\C=C\CCOC(=O)c1ccccc1O</t>
  </si>
  <si>
    <t>CCC\C=C\COC(=O)c1ccccc1O</t>
  </si>
  <si>
    <t>CC(=O)C=CC1C(C)=CCCC1(C)C</t>
  </si>
  <si>
    <t>CC(C)COC(=O)c1ccccc1C(O)=O</t>
  </si>
  <si>
    <t>CC(=O)C(C)=CC1=C(C)CCCC1(C)C</t>
  </si>
  <si>
    <t>CCCCC\C=C/C\C=C/CCCCCCCC(=O)OC(C)C</t>
  </si>
  <si>
    <t>C21H38O2</t>
  </si>
  <si>
    <t>CCCCC\C=C/C\C=C/CCCCCCCC(=O)OC</t>
  </si>
  <si>
    <t>C19H34O2</t>
  </si>
  <si>
    <t>CC1(C)CCC[C@]2(C)[C@@H]3CC[C@@H]([C@@H]31)C2=C</t>
  </si>
  <si>
    <t>CC(O)C=CC1C(C)=CCCC1(C)C</t>
  </si>
  <si>
    <t>CC(C)C1CCC(C)CC1O</t>
  </si>
  <si>
    <t>COc1cccc2ccccc12</t>
  </si>
  <si>
    <t>CC(=O)c1ccc2ccccc2c1</t>
  </si>
  <si>
    <t>CCCCCC1C(CCC1=O)CC(=O)OC</t>
  </si>
  <si>
    <t>C13H22O3</t>
  </si>
  <si>
    <t>CCCCCCCCCC(C)C=O</t>
  </si>
  <si>
    <t>CCCCCCCCCCCCN(C)C</t>
  </si>
  <si>
    <t>C14H31N</t>
  </si>
  <si>
    <t>CCCCCCCCCCCCCCOC(=O)CCCCCCCC=CCCCCCCCC</t>
  </si>
  <si>
    <t>C32H62O2</t>
  </si>
  <si>
    <t>CCCCCCCCCCCCCCCCOC(=O)CCCCCCCCCCCCCCC</t>
  </si>
  <si>
    <t>C32H64O2</t>
  </si>
  <si>
    <t>CCCCCCCCCCCCCCCC(=O)OCCCCCCCCCCCCCC</t>
  </si>
  <si>
    <t>C30H60O2</t>
  </si>
  <si>
    <t>122-40-7</t>
  </si>
  <si>
    <t>CCCCCC(C=O)=Cc1ccccc1</t>
  </si>
  <si>
    <t>C14H18O</t>
  </si>
  <si>
    <t>CC(C)C(=O)OCCOc1ccccc1</t>
  </si>
  <si>
    <t>[O-]C(=O)c1ccccc1C([O-])=O</t>
  </si>
  <si>
    <t>C8H4O4</t>
  </si>
  <si>
    <t>CCCCCCCCCOC(=O)c1ccccc1C(=O)OCCCCCCCCC</t>
  </si>
  <si>
    <t>CCCCOC(=O)CCCCCCCCC(=O)OCCCC</t>
  </si>
  <si>
    <t>C18H34O4</t>
  </si>
  <si>
    <t>CC(C)(CC(=C)c1ccccc1)c1ccccc1</t>
  </si>
  <si>
    <t>CC[C@@H](CC[C@H](C)[C@@H]1CC[C@H]2[C@H]3CC=C4C[C@H](O)CC[C@@]4(C)[C@H]3CC[C@@]12C)C(C)C</t>
  </si>
  <si>
    <t>C29H50O</t>
  </si>
  <si>
    <t>CC(=O)OC1CCC(CC1)C(C)(C)C</t>
  </si>
  <si>
    <t>CCCCCCCCCCCCCC(=O)OCCCCCCCCCCCC</t>
  </si>
  <si>
    <t>C14H28</t>
  </si>
  <si>
    <t>CC(=O)O[C@H]1CCC[C@@H](C1)C(C)(C)C</t>
  </si>
  <si>
    <t>CC(=O)OC1CC2CC1C1C=CCC21</t>
  </si>
  <si>
    <t>CC(=O)OC1CC2CC1C1CC=CC21</t>
  </si>
  <si>
    <t>CC1(C)CCCC2(C)C1CCC1(C)OCCC12</t>
  </si>
  <si>
    <t>C16H28O</t>
  </si>
  <si>
    <t>[Cl-].CCCCCCCCCCCC[N+](C)(C)Cc1ccccc1</t>
  </si>
  <si>
    <t>C21H38ClN</t>
  </si>
  <si>
    <t>O=C(Cc1ccccc1)OCCc1ccccc1</t>
  </si>
  <si>
    <t>C16H16O2</t>
  </si>
  <si>
    <t>C23H42ClN</t>
  </si>
  <si>
    <t>CC(Cc1ccc(cc1)C(C)C)C=O</t>
  </si>
  <si>
    <t>C7H5O2</t>
  </si>
  <si>
    <t>C7H7</t>
  </si>
  <si>
    <t>79-41-4</t>
  </si>
  <si>
    <t>CCCCCCC=O</t>
  </si>
  <si>
    <t>C7H14O</t>
  </si>
  <si>
    <t>CCCCCCCCCC=O</t>
  </si>
  <si>
    <t>CCCCCCO</t>
  </si>
  <si>
    <t>C6H14O</t>
  </si>
  <si>
    <t>CCCCCCCCCCCCCCO</t>
  </si>
  <si>
    <t>C14H30O</t>
  </si>
  <si>
    <t>CCCCCCCCCCCCCCCCCCO</t>
  </si>
  <si>
    <t>C18H38O</t>
  </si>
  <si>
    <t>CC(=O)CC(C)(C)O</t>
  </si>
  <si>
    <t>CCCCCCCCC(CO)CCCCCC</t>
  </si>
  <si>
    <t>CCCCCCCCCCCCCCCCO</t>
  </si>
  <si>
    <t>CCCCCCCCCCCCCCCCCCCCCCCCO</t>
  </si>
  <si>
    <t>C24H50O</t>
  </si>
  <si>
    <t>CCCCCCCCCCCCCCCCCCCCCCCCCCCCO</t>
  </si>
  <si>
    <t>C28H58O</t>
  </si>
  <si>
    <t>CCCCCCCCCCCCCCCO</t>
  </si>
  <si>
    <t>C15H32O</t>
  </si>
  <si>
    <t>CCCCCCCCCCCCCCCCCCCCO</t>
  </si>
  <si>
    <t>CC(C)(C)O</t>
  </si>
  <si>
    <t>CCCCCCCCCCCCCCCCCCCCCCC=C</t>
  </si>
  <si>
    <t>C24H48</t>
  </si>
  <si>
    <t>CCCCC</t>
  </si>
  <si>
    <t>C5H12</t>
  </si>
  <si>
    <t>CCCCCCCCCCC=C</t>
  </si>
  <si>
    <t>CCCCCCCCCCCCCCCCC=C</t>
  </si>
  <si>
    <t>C18H36</t>
  </si>
  <si>
    <t>CCCCCCCCCCCCCCCCCCCC</t>
  </si>
  <si>
    <t>C20H42</t>
  </si>
  <si>
    <t>CCCCCCCCCCC</t>
  </si>
  <si>
    <t>C11H24</t>
  </si>
  <si>
    <t>C10H22</t>
  </si>
  <si>
    <t>CCCCCCC</t>
  </si>
  <si>
    <t>C7H16</t>
  </si>
  <si>
    <t>CCCCCCCCCCCCCCCCCCC(C)C</t>
  </si>
  <si>
    <t>C21H44</t>
  </si>
  <si>
    <t>CCCCCCCCCCCCCCCCC(C)C</t>
  </si>
  <si>
    <t>C19H40</t>
  </si>
  <si>
    <t>CCCCCCCCCCCCCCC(C)C</t>
  </si>
  <si>
    <t>C17H36</t>
  </si>
  <si>
    <t>C15H32</t>
  </si>
  <si>
    <t>CCCC(C)CC(C)CC</t>
  </si>
  <si>
    <t>C[C@@H]1CC[C@H](C)[C@@H]1C</t>
  </si>
  <si>
    <t>C8H16</t>
  </si>
  <si>
    <t>CCC1CCCC1</t>
  </si>
  <si>
    <t>CCC1CCCCC1</t>
  </si>
  <si>
    <t>CCCCCCCCCCCCCCCCCCCCCCCCCCCCC=C</t>
  </si>
  <si>
    <t>C30H60</t>
  </si>
  <si>
    <t>CCCCCCC=CC=O</t>
  </si>
  <si>
    <t>C9H16O</t>
  </si>
  <si>
    <t>CCCCCCCCCCCCCCCCCCCCCCCCCCC=C</t>
  </si>
  <si>
    <t>C28H56</t>
  </si>
  <si>
    <t>CCC1CCC(C)C1</t>
  </si>
  <si>
    <t>CC1CCCCCC1</t>
  </si>
  <si>
    <t>C16H34</t>
  </si>
  <si>
    <t>CC(C)C(C)(C)C</t>
  </si>
  <si>
    <t>CC(C)CC(C)(C)C</t>
  </si>
  <si>
    <t>C8H18</t>
  </si>
  <si>
    <t>CCCCCCCCCCCCCCCC</t>
  </si>
  <si>
    <t>CCCCCCCCCCCCCCCCCCCCCCCCCCCCCCCC</t>
  </si>
  <si>
    <t>C32H66</t>
  </si>
  <si>
    <t>CCCC(C)C(C)C</t>
  </si>
  <si>
    <t>CCC(C)CC(C)C</t>
  </si>
  <si>
    <t>CCCC(C)CCC</t>
  </si>
  <si>
    <t>CCCCCC(C)C</t>
  </si>
  <si>
    <t>CCCCCCCCCCCCCCCCCC</t>
  </si>
  <si>
    <t>C18H38</t>
  </si>
  <si>
    <t>CCCCCCCCCCCCCCCCCCCCCCCCCCC</t>
  </si>
  <si>
    <t>C27H56</t>
  </si>
  <si>
    <t>CCCCCCCCCCCCCC</t>
  </si>
  <si>
    <t>C14H30</t>
  </si>
  <si>
    <t>CCCCCCCCCCCCCCC</t>
  </si>
  <si>
    <t>CCCCCCCCCCCCCCC=C</t>
  </si>
  <si>
    <t>C16H32</t>
  </si>
  <si>
    <t>CCCCCCCCCCCCCCCCC</t>
  </si>
  <si>
    <t>CCCCCCCCCCCCCCCCCCC</t>
  </si>
  <si>
    <t>CCCCCCCCCCCCCCCCCCCCC</t>
  </si>
  <si>
    <t>CCCCCCCCCCCCCCCCCCCCCC</t>
  </si>
  <si>
    <t>C22H46</t>
  </si>
  <si>
    <t>CCCCCCCCCCCCCCCCCCCCCCCCC</t>
  </si>
  <si>
    <t>C25H52</t>
  </si>
  <si>
    <t>CCCCCCCCCCCCCCCCCCCCCCCCCC</t>
  </si>
  <si>
    <t>C26H54</t>
  </si>
  <si>
    <t>CCCCCCCCCCCCCCCCCCCCCCCCCCCC</t>
  </si>
  <si>
    <t>C28H58</t>
  </si>
  <si>
    <t>CCCCCCCCCCCCCCCCCCCCCCCCCCCCC</t>
  </si>
  <si>
    <t>C29H60</t>
  </si>
  <si>
    <t>CCCCCCCCCCCCCCCCCCCCCCCCCCCCCCC</t>
  </si>
  <si>
    <t>C31H64</t>
  </si>
  <si>
    <t>CCCCCCCCCCCCCCCCCCCCCCCCCCCCCCCCC</t>
  </si>
  <si>
    <t>C33H68</t>
  </si>
  <si>
    <t>CCCCCCCCCCCCCCCCCCCCCCC</t>
  </si>
  <si>
    <t>C23H48</t>
  </si>
  <si>
    <t>CCCCCCCCCCCCCCCCCCCCCCCCCCCCCC</t>
  </si>
  <si>
    <t>C30H62</t>
  </si>
  <si>
    <t>CCCCCCCCCCCCCCCCCCCCCCCC</t>
  </si>
  <si>
    <t>C24H50</t>
  </si>
  <si>
    <t>CCCCCCCCC(C)C</t>
  </si>
  <si>
    <t>CN1CCOCC1</t>
  </si>
  <si>
    <t>C5H11NO</t>
  </si>
  <si>
    <t>CC1(C)CC(O)CC(C)(C)N1</t>
  </si>
  <si>
    <t>C9H19NO</t>
  </si>
  <si>
    <t>CCCCCCCCCCN(C)CCCCCCCCCC</t>
  </si>
  <si>
    <t>C21H45N</t>
  </si>
  <si>
    <t>C7H9N</t>
  </si>
  <si>
    <t>Cc1ccccc1N</t>
  </si>
  <si>
    <t>Cc1ccc(N)cc1C</t>
  </si>
  <si>
    <t>C8H11N</t>
  </si>
  <si>
    <t>Cc1cc(C)cc(c1)C(C)(C)C</t>
  </si>
  <si>
    <t>100-51-6</t>
  </si>
  <si>
    <t>Cc1cccc(C)c1</t>
  </si>
  <si>
    <t>Cc1cc(C)cc(C)c1</t>
  </si>
  <si>
    <t>C1C(CC(CC1c1ccccc1)c1ccccc1)c1ccccc1</t>
  </si>
  <si>
    <t>C24H24</t>
  </si>
  <si>
    <t>CCc1ccccc1C</t>
  </si>
  <si>
    <t>CC(C)(O)c1ccccc1</t>
  </si>
  <si>
    <t>CCc1cccc(C)c1</t>
  </si>
  <si>
    <t>CCc1ccc(C)cc1</t>
  </si>
  <si>
    <t>CC(=O)c1cccc(c1)C(C)=O</t>
  </si>
  <si>
    <t>Cc1ccccc1C</t>
  </si>
  <si>
    <t>CC(C)c1ccc(C)cc1</t>
  </si>
  <si>
    <t>CCCCCCCCc1ccc(cc1)C(C)=O</t>
  </si>
  <si>
    <t>C16H24O</t>
  </si>
  <si>
    <t>CCCCCCCCCC(CC)c1ccccc1</t>
  </si>
  <si>
    <t>CCCCCCCCCCC(C)c1ccccc1</t>
  </si>
  <si>
    <t>CCCCCCC(CCCCC)c1ccccc1</t>
  </si>
  <si>
    <t>CCCCCCCC(CCCC)c1ccccc1</t>
  </si>
  <si>
    <t>CCCCCCCCC(CCC)c1ccccc1</t>
  </si>
  <si>
    <t>CCCCCCCC(CCCCC)c1ccccc1</t>
  </si>
  <si>
    <t>CCCCCCCCC(CCCC)c1ccccc1</t>
  </si>
  <si>
    <t>CCCCCCCCCCCC(C)c1ccccc1</t>
  </si>
  <si>
    <t>CCCCCCCC(CCC)c1ccccc1</t>
  </si>
  <si>
    <t>CCCCCCCCCC(C)c1ccccc1</t>
  </si>
  <si>
    <t>C16H26</t>
  </si>
  <si>
    <t>CCCCCCCCC(C)c1ccccc1</t>
  </si>
  <si>
    <t>CCCCCC(CCCCC)c1ccccc1</t>
  </si>
  <si>
    <t>CCCCCCCC(CC)c1ccccc1</t>
  </si>
  <si>
    <t>CCCC(O)=O</t>
  </si>
  <si>
    <t>CCCCCC(O)=O</t>
  </si>
  <si>
    <t>CC(C)CCC(O)=O</t>
  </si>
  <si>
    <t>CCC(O)=O</t>
  </si>
  <si>
    <t>CCCCC(CC)COC(=O)CC(C)CC(C)(C)C</t>
  </si>
  <si>
    <t>CC(C)C(OC(=O)C(C)C)C(C)(C)COC(=O)C(C)C</t>
  </si>
  <si>
    <t>C16H30O4</t>
  </si>
  <si>
    <t>CCCCOCCOCCO</t>
  </si>
  <si>
    <t>C8H18O3</t>
  </si>
  <si>
    <t>COC(C)(C)C</t>
  </si>
  <si>
    <t>C5H12O</t>
  </si>
  <si>
    <t>CCCCCCCCCCCCOCCO</t>
  </si>
  <si>
    <t>C14H30O2</t>
  </si>
  <si>
    <t>CCCCCCCCCCCCCCCCCC(N)=O</t>
  </si>
  <si>
    <t>C18H37NO</t>
  </si>
  <si>
    <t>CCCCCCCC(=O)OCC</t>
  </si>
  <si>
    <t>CCCCCCCCCC(=O)OC</t>
  </si>
  <si>
    <t>C11H22O2</t>
  </si>
  <si>
    <t>CCCCCCC(O)=O</t>
  </si>
  <si>
    <t>C7H14O2</t>
  </si>
  <si>
    <t>CCCCCCCC\C=C/CCCCCCCC(=O)OCC</t>
  </si>
  <si>
    <t>C20H38O2</t>
  </si>
  <si>
    <t>CCCCCCCCOC(C)=O</t>
  </si>
  <si>
    <t>CCCCCC\C=C/CCCCCCCC(=O)OC</t>
  </si>
  <si>
    <t>C17H32O2</t>
  </si>
  <si>
    <t>CCCCCCCCC=CCCCCCCCCCCCC(=O)OC</t>
  </si>
  <si>
    <t>C23H44O2</t>
  </si>
  <si>
    <t>CCCCCCCC(O)=O</t>
  </si>
  <si>
    <t>CCCCCCCC\C=C/CCCCCCCC(=O)OCCCC</t>
  </si>
  <si>
    <t>C22H42O2</t>
  </si>
  <si>
    <t>CCCCCCCCCCCCCCCCCCCC(=O)OCC</t>
  </si>
  <si>
    <t>C22H44O2</t>
  </si>
  <si>
    <t>CCCCCCCCCCCCCCOC(=O)CCCCCCCCCCCCC</t>
  </si>
  <si>
    <t>CCCCCCCCCC(O)=O</t>
  </si>
  <si>
    <t>CCCCCC[C@H](O)C\C=C/CCCCCCCC(=O)OCC</t>
  </si>
  <si>
    <t>C20H38O3</t>
  </si>
  <si>
    <t>CCCCCCCCC=CCCCCCCCC(=O)OCC</t>
  </si>
  <si>
    <t>CCCCCCCCCCCC(=O)OCCCCCC(C)C</t>
  </si>
  <si>
    <t>CCCC(=O)OCC</t>
  </si>
  <si>
    <t>CC(C)CCCC(C)CCO</t>
  </si>
  <si>
    <t>106-24-1</t>
  </si>
  <si>
    <t>CCCCCC(=O)OCC</t>
  </si>
  <si>
    <t>COc1ccc(CC=C)cc1</t>
  </si>
  <si>
    <t>CCOC(=O)CC(C)=O</t>
  </si>
  <si>
    <t>C6H10O3</t>
  </si>
  <si>
    <t>CCCCCCOC(C)=O</t>
  </si>
  <si>
    <t>CCC(=O)OC1CC2CC1C1CC=CC21</t>
  </si>
  <si>
    <t>C[C@H]1CCO[C@@H](C1)C=C(C)C</t>
  </si>
  <si>
    <t>CC(C)=CCC=C(C)C=C</t>
  </si>
  <si>
    <t>4602-84-0</t>
  </si>
  <si>
    <t>CC(C)=CCC/C(C)=C/CC/C(C)=C/CO</t>
  </si>
  <si>
    <t>CC(C)c1ccc(C)c(O)c1</t>
  </si>
  <si>
    <t>CC(C)C12CCC(C)(O)C1C2</t>
  </si>
  <si>
    <t>CCC(C)(C)C1CCCCC1OC(C)=O</t>
  </si>
  <si>
    <t>CC1C=C2CCCC(C)(C)C2CC1(C)C(C)=O</t>
  </si>
  <si>
    <t>C16H26O</t>
  </si>
  <si>
    <t>CCC(=O)C=CC1C(C)=CCCC1(C)C</t>
  </si>
  <si>
    <t>CCC(C)(O)CCCC(C)C</t>
  </si>
  <si>
    <t>CC(C)(C)C1CCC(=O)CC1</t>
  </si>
  <si>
    <t>CC(C)C12CCC(=C)C1C2</t>
  </si>
  <si>
    <t>CC(C)C12CCC(C)(CC1)O2</t>
  </si>
  <si>
    <t>CCCCCCCCCC(C)=O</t>
  </si>
  <si>
    <t>CCCC(C)CC(C)=O</t>
  </si>
  <si>
    <t>CCOc1ccc2ccccc2c1</t>
  </si>
  <si>
    <t>OC\C=C\c1ccccc1</t>
  </si>
  <si>
    <t>CC(C)=CCCC(C)=CCCC(C)=CCCC=C(C)CCC=C(C)CCC=C(C)C</t>
  </si>
  <si>
    <t>C30H50</t>
  </si>
  <si>
    <t>CC(=O)C=CC12OC1(C)CCCC2(C)C</t>
  </si>
  <si>
    <t>C13H20O2</t>
  </si>
  <si>
    <t>CC(C)C1CC=C(C)C=C1</t>
  </si>
  <si>
    <t>54-11-5</t>
  </si>
  <si>
    <t>CC1CCC(CC=1)=C(C)C</t>
  </si>
  <si>
    <t>CC(C)CCC[C@H](C)CCC[C@H](C)CCC[C@@]1(C)CCc2c(C)c(O)c(C)c(C)c2O1</t>
  </si>
  <si>
    <t>C29H50O2</t>
  </si>
  <si>
    <t>CCC(C)CCCC(C)CCCC(C)CCCC(C)C</t>
  </si>
  <si>
    <t>CC(=O)OC(C)(C)C1CCC(C)=CC1</t>
  </si>
  <si>
    <t>OCc1ccco1</t>
  </si>
  <si>
    <t>C5H6O2</t>
  </si>
  <si>
    <t>CC(C)C1CC=C(C)CC=1</t>
  </si>
  <si>
    <t>CC(C)C1CCC(C)=CC=1</t>
  </si>
  <si>
    <t>CCCCOC(=O)CCCCC(=O)OCCCC</t>
  </si>
  <si>
    <t>CCCCOC(=O)CC(=CC(=O)OCCCC)C(=O)OCCCC</t>
  </si>
  <si>
    <t>C18H30O6</t>
  </si>
  <si>
    <t>CCCCCCCCOC(=O)c1ccccc1C(=O)OCCCCCCCC</t>
  </si>
  <si>
    <t>CCCOC(=O)c1ccccc1C(=O)OCCC</t>
  </si>
  <si>
    <t>C14H18O4</t>
  </si>
  <si>
    <t>6422-86-2</t>
  </si>
  <si>
    <t>84-61-7</t>
  </si>
  <si>
    <t>CCCCCCOC(=O)c1ccccc1C(=O)OCCCCCC</t>
  </si>
  <si>
    <t>C20H30O4</t>
  </si>
  <si>
    <t>85-68-7</t>
  </si>
  <si>
    <t>105-60-2</t>
  </si>
  <si>
    <t>O=C1CCCCN1</t>
  </si>
  <si>
    <t>C5H9NO</t>
  </si>
  <si>
    <t>127-19-5</t>
  </si>
  <si>
    <t>CAS (combined)</t>
  </si>
  <si>
    <t>52645-53-1
57608-04-5
60018-94-2
63364-00-1
75497-64-2
93388-66-0</t>
  </si>
  <si>
    <t>g</t>
  </si>
  <si>
    <t>March 2024</t>
  </si>
  <si>
    <t>2164-08-1</t>
  </si>
  <si>
    <t xml:space="preserve"> µg/kg bw/d</t>
  </si>
  <si>
    <t xml:space="preserve">  µg/kg bw/d</t>
  </si>
  <si>
    <t>mg/kg bw/d</t>
  </si>
  <si>
    <t xml:space="preserve">  mg/kg bw/d</t>
  </si>
  <si>
    <t xml:space="preserve"> mg/kg bw/d</t>
  </si>
  <si>
    <t>ValueOralSystemic</t>
  </si>
  <si>
    <t>Column explanations:</t>
  </si>
  <si>
    <t>Chemical group</t>
  </si>
  <si>
    <t>Corresponding product conc.</t>
  </si>
  <si>
    <t>Source-Local</t>
  </si>
  <si>
    <t>Value (dermal local)</t>
  </si>
  <si>
    <t>CosmReg Annex II</t>
  </si>
  <si>
    <t>CosmReg Annex III</t>
  </si>
  <si>
    <t>Molecular Formula</t>
  </si>
  <si>
    <t>Found in PCR</t>
  </si>
  <si>
    <t>Frequency of detection in rPP</t>
  </si>
  <si>
    <t>Frequency of detection in rHDPE</t>
  </si>
  <si>
    <t>Assignemnt of chemical substance to substance group; substances may belong to several groups but are only assigned to one</t>
  </si>
  <si>
    <t>Name of the substance</t>
  </si>
  <si>
    <t>CAS numbers covering the substance (multiple entries possible)</t>
  </si>
  <si>
    <t>Source of data; ECHA = REACH dossier; TTC = assignement of TTC value based on Cramer Class; Company data = information provided by CosPaTox member companies based on internal assessments</t>
  </si>
  <si>
    <t>Actual value</t>
  </si>
  <si>
    <t>Month/year when information was retrieved</t>
  </si>
  <si>
    <t>Maximal Acceptable Consumer Exposure (MACE); indictated as MACE if based on company information; DNEL if derived no effect level from REACH dossiers is taken; Class I, II, III if TTC based on corresponding Cramer Class is assigned (retrieved with OECD Toolbox); g if TTC for potentially genotoxic substance is assigned (based on genotox alerts by ISS, as retrieved with OECD Toolbox)</t>
  </si>
  <si>
    <t>Source of data if different from source for oral, systemic value</t>
  </si>
  <si>
    <t>see above</t>
  </si>
  <si>
    <t>match with entry in candidate list of substances of very high concern according to REACH</t>
  </si>
  <si>
    <t>match with entry in Annex I (list of specific migration levels) of Regulation (EU) No. 10/2011; only based on CAS search, entries in Annex without CAS not considered</t>
  </si>
  <si>
    <t>match with entry in Annex II of Regulation (EU) No. 1223/2009; only based on CAS search, entries in Annex without CAS not considered</t>
  </si>
  <si>
    <t>match with entry in Annex III of Regulation (EU) No. 1223/2009; only based on CAS search, entries in Annex without CAS not considered</t>
  </si>
  <si>
    <t>SMILES code as retrieved with OECD Toolbox</t>
  </si>
  <si>
    <t>Molecular formula as retrieved with OECD Toolbox</t>
  </si>
  <si>
    <t>currently no entries; supposed to indicate if substance was found already in analysis of PCR material</t>
  </si>
  <si>
    <t>currently no entries; supposed to indicate, how often substance was found in rPP</t>
  </si>
  <si>
    <t>currently no entries; supposed to indicate, how often substance was found in rHDPE</t>
  </si>
  <si>
    <t>Natural Compounds</t>
  </si>
  <si>
    <t>Disclaimer: The information in the this document was gathered in a semi-automated manner, and even though the entries were checked manually afterwards, errors or inaccuracies cannot be fully excluded. It is in the responsability of the user to verify the accuracy of the data for any risk assessment decision taken based on this table.</t>
  </si>
  <si>
    <t>Dose descriptor</t>
  </si>
  <si>
    <t>QL-A (mg/kg)</t>
  </si>
  <si>
    <t>QL-B (mg/kg)</t>
  </si>
  <si>
    <t>QL-C (mg/kg)</t>
  </si>
  <si>
    <t>QL-A</t>
  </si>
  <si>
    <t>QL-B</t>
  </si>
  <si>
    <t>QL-C</t>
  </si>
  <si>
    <t>Acceptable concentration of the substance in PCR corresponding to MACE if exposure scenario 5e (body lotion, adult) is considered, see guideline</t>
  </si>
  <si>
    <t>Acceptable concentration of the substance in PCR corresponding to MACE if exposure scenario 5c (shower gel, adult) is considered, see guideline</t>
  </si>
  <si>
    <t>Acceptable concentration of the substance in PCR corresponding to MACE if exposure scenario 28 (laundry detergent, machine wash) is considered, see guideline</t>
  </si>
  <si>
    <t>Frequency of detection rHDPE
(currently not used)</t>
  </si>
  <si>
    <t>CosPaTox Substance-of-Interest list, version 1.0, April 12, 2024</t>
  </si>
  <si>
    <t>Tributylacetylcitrate
Tributyl O-acetylcitrate</t>
  </si>
  <si>
    <t>hexyl-salicilate
hexyl salicylate</t>
  </si>
  <si>
    <t>Benzophenone
diphenylmethanone</t>
  </si>
  <si>
    <t xml:space="preserve">Diethyl phthalate
 diethyl benzene-1,2-dicarboxylate  </t>
  </si>
  <si>
    <t xml:space="preserve">Bis(2-ethylhexyl)adipate
bis(2-ethylhexyl) hexanedioate  </t>
  </si>
  <si>
    <t xml:space="preserve">palmitamide
hexadecanamide  </t>
  </si>
  <si>
    <t xml:space="preserve">Hexyl cinnamaldehyde
(2E)-2-benzylideneoctanal  </t>
  </si>
  <si>
    <t>Limonene
(4R)-1-methyl-4-(prop-1-en-2-yl)cyclohex-1-ene</t>
  </si>
  <si>
    <t xml:space="preserve">Diphenyl ether
phenoxybenzene  </t>
  </si>
  <si>
    <t xml:space="preserve">Ethyl myristate
ethyl tetradecanoate  </t>
  </si>
  <si>
    <t xml:space="preserve">Butylated hydroxytoluene
2,6-ditert-butyl-4-methylphenol  </t>
  </si>
  <si>
    <t xml:space="preserve">Isopropyl myristate
propan-2-yl tetradecanoate  </t>
  </si>
  <si>
    <t xml:space="preserve">Isobornyl Acetate
[(1S,2S,4S)-1,7,7-trimethyl-2-bicyclo[2.2.1]heptanyl] acetate  </t>
  </si>
  <si>
    <t>Ethylhexyl salicyclate
p-menth-1-en-8-ol</t>
  </si>
  <si>
    <t>eucalyptol
1,3,3-trimethyl-2-oxabicyclo[2.2.2]octane</t>
  </si>
  <si>
    <t>methyl 2-naphthyl ether
2-methoxynaphthalene</t>
  </si>
  <si>
    <t xml:space="preserve">p-t-Bucinal (Lilial)
3-(4-tert-butylphenyl)-2-methylpropanal  </t>
  </si>
  <si>
    <t>4-tert-Butylphenol
(4E)-3,3-dimethyl-5-(2,2,3-trimethylcyclopent-3-en-1-yl)pent-4-en-2-ol</t>
  </si>
  <si>
    <t xml:space="preserve">Dichlorobenzidine
4-(4-amino-3-chlorophenyl)-2-chloroaniline  </t>
  </si>
  <si>
    <t>Chlorpyrifos
O,O-diethyl O-3,5,6-trichloropyridin-2-yl phosphorothioate</t>
  </si>
  <si>
    <t>Bisphenol A
4-[2-(4-hydroxyphenyl)propan-2-yl]phenol</t>
  </si>
  <si>
    <t xml:space="preserve">Ethyl stearate
ethyl octadecanoate  </t>
  </si>
  <si>
    <t>Camphor
1,7,7-trimethylbicyclo[2.2.1]heptan-2-one</t>
  </si>
  <si>
    <t>Isophorone
3,5,5-trimethylcyclohex-2-enone</t>
  </si>
  <si>
    <t>Acide benzoique
benzoic acid</t>
  </si>
  <si>
    <t>Ethylene brassylate
1,4-dioxacycloheptadecane-5,17-dione</t>
  </si>
  <si>
    <t>a-pinene
Pin-2(3)-ene</t>
  </si>
  <si>
    <t>Methanone, Irgacure 184
Hydroxycyclohexyl phenyl ketone</t>
  </si>
  <si>
    <t xml:space="preserve">Metolachlor
Acetamide, 2-chloro-N-(2-ethyl-6-methylphenyl)-N-(2-methoxy-1-methylethyl)-	</t>
  </si>
  <si>
    <t xml:space="preserve">Anethole 
1-methoxy-4-[(E)-prop-1-enyl]benzene  </t>
  </si>
  <si>
    <t>camphene
2,2-dimethyl-3-methylidenebicyclo[2.2.1]heptane</t>
  </si>
  <si>
    <t>Prosulfocarb
N,N-dipropyl(benzylsulfanyl)formamide</t>
  </si>
  <si>
    <t>Lactide
3,6-Dimethyl-1,4-dioxane-2,5-dione</t>
  </si>
  <si>
    <t>Piperonyl butoxide
2-(2-butoxyethoxy)ethyl 6-propylpiperonyl ether</t>
  </si>
  <si>
    <t>Methylparaben
methyl 4-hydroxybenzoate</t>
  </si>
  <si>
    <t xml:space="preserve">Propyzamide
3,5-dichloro-N-(2-methylbut-3-yn-2-yl)benzamide  </t>
  </si>
  <si>
    <t>Dimethenamid
2-Chloro-N-(2,4-dimethyl-3-thienyl)-N-(2-methoxy-1-methylethyl)acetamide</t>
  </si>
  <si>
    <t>Clomazone
2-(2-Chlorobenzyl)-4,4-dimethylisoxazolidin-3-one</t>
  </si>
  <si>
    <t xml:space="preserve">Dimethyl phthalate
dimethyl benzene-1,2-dicarboxylate  </t>
  </si>
  <si>
    <t>Ethofumesate
(2-ethoxy-3,3-dimethyl-2H-1-benzofuran-5-yl) methanesulfonate</t>
  </si>
  <si>
    <t xml:space="preserve">Pyrimethanil
4,6-dimethyl-N-phenylpyrimidin-2-amine  </t>
  </si>
  <si>
    <t xml:space="preserve">p-cymen-8-ol
2-(4-methylphenyl)propan-2-ol  </t>
  </si>
  <si>
    <t xml:space="preserve">Triallate
S-(2,3,3-trichloroprop-2-enyl) N,N-di(propan-2-yl)carbamothioate  </t>
  </si>
  <si>
    <t xml:space="preserve">Terbuthylazine
2-N-tert-butyl-6-chloro-4-N-ethyl-1,3,5-triazine-2,4-diamine  </t>
  </si>
  <si>
    <t xml:space="preserve">Pendimethalin
3,4-dimethyl-2,6-dinitro-N-pentan-3-ylaniline  </t>
  </si>
  <si>
    <t>(-)-isolongifolene
(2S)-1,3,4,5,6,7-hexahydro-1,1,5,5-tetramethyl-2H-2,4a-methanonaphthalene</t>
  </si>
  <si>
    <t>DL-Isoborneol
1,7,7-trimethylbicyclo[2.2.1]heptan-2-ol</t>
  </si>
  <si>
    <t xml:space="preserve">Methyl eugenol
1,2-dimethoxy-4-prop-2-enylbenzene  </t>
  </si>
  <si>
    <t>Avobenzone
1-(4-tert-butylphenyl)-3-(4-methoxyphenyl)propane-1,3-dione</t>
  </si>
  <si>
    <t>Traseolide
1-[1,1,2,6-tetramethyl-3-(propan-2-yl)-2,3-dihydro-1H-inden-5-yl]ethan-1-one</t>
  </si>
  <si>
    <t>(-)-alpha-pinene
(1S,5S)-2,6,6-trimethylbicyclo[3.1.1]hept-2-ene</t>
  </si>
  <si>
    <t xml:space="preserve">Permethrin
(3-phenoxyphenyl)methyl 3-(2,2-dichloroethenyl)-2,2-dimethylcyclopropane-1-carboxylate  </t>
  </si>
  <si>
    <t>o-phenylphenol
[1,1'-biphenyl]-2-ol</t>
  </si>
  <si>
    <t xml:space="preserve">benzene, pentamethyl-
1,2,3,4,5-pentamethylbenzene  </t>
  </si>
  <si>
    <t>Benzylcinnamate
benzyl 3-phenylacrylate</t>
  </si>
  <si>
    <t xml:space="preserve">Napropamide
N,N-diethyl-2-naphthalen-1-yloxypropanamide  </t>
  </si>
  <si>
    <t xml:space="preserve">Tebuconazole
1-(4-chlorophenyl)-4,4-dimethyl-3-(1,2,4-triazol-1-ylmethyl)pentan-3-ol  </t>
  </si>
  <si>
    <t>Propylparaben
propyl 4-hydroxybenzoate</t>
  </si>
  <si>
    <t>Epoxiconazole
1-{[(2R,3R)-3-(2-chlorophenyl)-2-(4-fluorophenyl)oxiran-2-yl]methyl}-1H-1,2,4-triazole</t>
  </si>
  <si>
    <t xml:space="preserve">Metamitron
4-amino-3-methyl-6-phenyl-1,2,4-triazin-5-one  </t>
  </si>
  <si>
    <t xml:space="preserve">Spiroxamine
N-[(8-tert-butyl-1,4-dioxaspiro[4.5]decan-3-yl)methyl]-N-ethylpropan-1-amine  </t>
  </si>
  <si>
    <t xml:space="preserve">Prochloraz
N-propyl-N-[2-(2,4,6-trichlorophenoxy)ethyl]imidazole-1-carboxamide  </t>
  </si>
  <si>
    <t>Boscalid
2-Chloro-N-(4'-chlorobiphenyl-2-yl)nicotinamide</t>
  </si>
  <si>
    <t>Cyprodinil
4-Cyclopropyl-6-methyl-N-phenyl-2-pyrimidinamin</t>
  </si>
  <si>
    <t>Simazine
6-chloro-N2,N4-diethyl-1,3,5-triazine-2,4-diamine</t>
  </si>
  <si>
    <t>Atrazine
6-chloro-N2-ethyl-N4-(propan-2-yl)-1,3,5-triazine-2,4-diamine</t>
  </si>
  <si>
    <t>Bentazone
2,2-dioxo-3-propan-2-yl-1H-2λ6,1,3-benzothiadiazin-4-one</t>
  </si>
  <si>
    <t xml:space="preserve">Metribuzin
4-amino-6-tert-butyl-3-methylsulfanyl-1,2,4-triazin-5-one  </t>
  </si>
  <si>
    <t>Pirimicarb
[2-(dimethylamino)-5,6-dimethylpyrimidin-4-yl] N,N-dimethylcarbamate</t>
  </si>
  <si>
    <t xml:space="preserve">Metconazole
5-[(4-chlorophenyl)methyl]-2,2-dimethyl-1-(1,2,4-triazol-1-ylmethyl)cyclopentan-1-ol  </t>
  </si>
  <si>
    <t xml:space="preserve">2,4-MCPA
2-(4-chloro-2-methylphenoxy)acetic acid  </t>
  </si>
  <si>
    <t>4,6-Dinitro-o-cresol
2-methyl-4,6-dinitrophenol
Antinonnin</t>
  </si>
  <si>
    <t>7H-Dodecafluoroheptanoic Acid
2,2,3,3,4,4,5,5,6,6,7,7-Dodecafluoroheptanoic acid</t>
  </si>
  <si>
    <t xml:space="preserve">Perfluorooctanoic acid
2,2,3,3,4,4,5,5,6,6,7,7,8,8,8-pentadecafluorooctanoic acid  </t>
  </si>
  <si>
    <t>Salicylic acid
2-hydroxybenzoic acid</t>
  </si>
  <si>
    <t>Tetraconazole
1-[2-(2,4-dichlorophenyl)-3-(1,1,2,2-tetrafluoroethoxy)propyl]-1H-1,2,4-triazole</t>
  </si>
  <si>
    <t xml:space="preserve">4-(prop-2-enoyloxy)octane
octan-4-yl prop-2-enoate  </t>
  </si>
  <si>
    <t>Amino - 6 - caproic acid
 6-aminohexanoic acid</t>
  </si>
  <si>
    <t xml:space="preserve">Flutriafol
1-(2-fluorophenyl)-1-(4-fluorophenyl)-2-(1,2,4-triazol-1-yl)ethanol  </t>
  </si>
  <si>
    <t xml:space="preserve">Gamma-HCH
1,2,3,4,5,6-hexachlorocyclohexane  </t>
  </si>
  <si>
    <t xml:space="preserve">Kresoxim-methyl
 methyl (2E)-2-methoxyimino-2-[2-[(2-methylphenoxy)methyl]phenyl]acetate  </t>
  </si>
  <si>
    <t xml:space="preserve">Permethrin_cis
(3-phenoxyphenyl)methyl (1R,3R)-3-(2,2-dichloroethenyl)-2,2-dimethylcyclopropane-1-carboxylate  </t>
  </si>
  <si>
    <t xml:space="preserve">Phenol, 2-(5-chloro-2h-benzotriazol-2-yl)-4,6-bis(1,1-dimethylethyl)-
2,4-ditert-butyl-6-(5-chlorobenzotriazol-2-yl)phenol  </t>
  </si>
  <si>
    <t xml:space="preserve">4-tert-Octylphenol diethoxylate
2-[2-[4-(2,4,4-trimethylpentan-2-yl)phenoxy]ethoxy]ethanol  </t>
  </si>
  <si>
    <t>Alachlor
2-chloro-N-(2,6-diethylphenyl)-N-(methoxymethyl)acetamide</t>
  </si>
  <si>
    <t>alpha isomethyl ionone
3-methyl-4-(2,6,6-trimethylcyclohex-2-en-1-yl)but-3-en-2-one</t>
  </si>
  <si>
    <t xml:space="preserve">Bupirimate
[5-butyl-2-(ethylamino)-6-methylpyrimidin-4-yl] N,N-dimethylsulfamate  </t>
  </si>
  <si>
    <t xml:space="preserve">Butylheptyl benzene
undecan-5-ylbenzene  </t>
  </si>
  <si>
    <t>Carvone
(5R)-2-methyl-5-(prop-1-en-2-yl)cyclohex-2-en-1-one</t>
  </si>
  <si>
    <t xml:space="preserve">Diazinon
Phosphorothioic acid, O,O-diethyl O-[6-methyl-2-(1-methylethyl)-4-pyrimidinyl] ester	</t>
  </si>
  <si>
    <t>Diflufenican
3-Pyridinecarboxamide, N-(2,4-difluorophenyl)-2-(3-(trifluoromethyl)phenoxy)-</t>
  </si>
  <si>
    <t>Dimethachlor
Acetamide, 2-chloro-N-(2,6-dimethylphenyl)-N-(2-methoxyethyl)-</t>
  </si>
  <si>
    <t>DL-Aspartic acid
2-Aminobutanedioic acid</t>
  </si>
  <si>
    <t>Dodemorph
Morpholine, 4-cyclododecyl-2,6-dimethyl-</t>
  </si>
  <si>
    <t>Fenpropidin
1-(3-(4-(1,1-Dimethylethyl)phenyl)-2-methylpropyl)piperidine</t>
  </si>
  <si>
    <t>Fenpropimorph
(2R,6S)-4-[3-(4-tert-butylphenyl)-2-methylpropyl]-2,6-dimethylmorpholine</t>
  </si>
  <si>
    <t xml:space="preserve">Flufenacet
N-(4-fluorophenyl)-N-propan-2-yl-2-[[5-(trifluoromethyl)-1,3,4-thiadiazol-2-yl]oxy]acetamide  </t>
  </si>
  <si>
    <t>Glutamic acid
2-aminopentanedioic acid</t>
  </si>
  <si>
    <t xml:space="preserve">Icaridin
butan-2-yl 2-(2-hydroxyethyl)piperidine-1-carboxylate  </t>
  </si>
  <si>
    <t xml:space="preserve">Irganox 1098
3,3’-Bis(3,5-di-terz-butil-4-idrossifenil)-N-N’-esametilendipropionammide
</t>
  </si>
  <si>
    <t>o-Phenetidine
2-ethoxyaniline</t>
  </si>
  <si>
    <t xml:space="preserve">Piperine
2,4-Pentadien-1-one, 5-(1,3-benzodioxol-5-yl)-1-(1-piperidinyl)-, (2E,4E)-	</t>
  </si>
  <si>
    <t xml:space="preserve">Prothioconazole-desthio
1H-1,2,4-Triazole-1-ethanol, .alpha.-(1-chlorocyclopropyl)-.alpha.-[(2-chlorophenyl)methyl]-	</t>
  </si>
  <si>
    <t>Thiacloprid
3-(2-chlor-5-pyridyl-methyl)-cyanimino-1,3-thiazolidin</t>
  </si>
  <si>
    <t>2-decanone
Decan-2-one</t>
  </si>
  <si>
    <t xml:space="preserve">1,4-cyclohexanedimethanol
 [4-(hydroxymethyl)cyclohexyl]methanol  </t>
  </si>
  <si>
    <t>Benzylparaben
 benzyl 4-hydroxybenzoate</t>
  </si>
  <si>
    <t>p-Cresol
4-methylphenol</t>
  </si>
  <si>
    <t>hexamethylene diacrylate
hexane-1,6-diyl bisacrylate</t>
  </si>
  <si>
    <t>1,4-Butanediol
butane-1,4-diol</t>
  </si>
  <si>
    <t>AHTN_Tonalid
1-(3,5,5,6,8,8-hexamethyl-5,6,7,8-tetrahydronaphthalen-2-yl)ethan-1-one</t>
  </si>
  <si>
    <t>10-nonadecanone
nonadecan-10-one</t>
  </si>
  <si>
    <t>methylnaphtalene
 1-methylnaphthalene</t>
  </si>
  <si>
    <t>p-Anisidine
4-methoxyaniline</t>
  </si>
  <si>
    <t>4-(2,6,6-trimethyl-cyclohex-1-enyl)-but-3-en-2-one
(3E)-4-(2,6,6-trimethylcyclohex-1-en-1-yl)but-3-en-2-one</t>
  </si>
  <si>
    <t>2-Phenoxyethanol
 2-phenoxyethan-1-ol</t>
  </si>
  <si>
    <t>laureth-2 acetate
2-(2-dodecoxyethoxy)ethyl acetate</t>
  </si>
  <si>
    <t>Alpha-Terpineol
2-(4-methylcyclohex-3-en-1-yl)propan-2-ol</t>
  </si>
  <si>
    <t>Chloroxylenols
 4-chloro-3,5-dimethylphenol</t>
  </si>
  <si>
    <t>5-(hydroxymethyl)-2-furfural
5-(hydroxymethyl)furan-2-carbaldehyde</t>
  </si>
  <si>
    <t>1,1-Dimethyl-2-phenylethylacetate
(2-methyl-1-phenylpropan-2-yl) acetate</t>
  </si>
  <si>
    <t>maltol
 3-hydroxy-2-methyl-4H-pyran-4-one</t>
  </si>
  <si>
    <t>Acide Phtaleique
benzene-1,2-dicarboxylic acid</t>
  </si>
  <si>
    <t xml:space="preserve">Caryophyllene epoxide
(1R,4R,6R,10S)-4,12,12-trimethyl-9-methylidene-5-oxatricyclo[8.2.0.04,6]dodecane  </t>
  </si>
  <si>
    <t xml:space="preserve">benzene, octyl-
octylbenzene  </t>
  </si>
  <si>
    <t>1-Dodecanol
dodecan-1-ol</t>
  </si>
  <si>
    <t>Biphenyl
1,1'-biphenyl</t>
  </si>
  <si>
    <t xml:space="preserve">decanoic acid, 2-ethylhexyl ester
 2-ethylhexyl decanoate  </t>
  </si>
  <si>
    <t xml:space="preserve">cyclopentane, 1-butyl-2-propyl-
1-butyl-2-propylcyclopentane  </t>
  </si>
  <si>
    <t>2-Phenylpropene
(prop-1-en-2-yl)benzene</t>
  </si>
  <si>
    <t>1,2-ethanediol, monobenzoate
2-hydroxyethyl benzoate</t>
  </si>
  <si>
    <t>octanoic acid, 2-ethylhexyl ester
2-ethylhexyl octanoate</t>
  </si>
  <si>
    <t>Trimethylbenzene
1,2,4-trimethylbenzene</t>
  </si>
  <si>
    <t>4-Toluenesulfonamide
4-methylbenzene-1-sulfonamide</t>
  </si>
  <si>
    <t>Benzothiazole
1,3-benzothiazole</t>
  </si>
  <si>
    <t>Homovanillic acid
2-(4-hydroxy-3-methoxyphenyl)acetic acid</t>
  </si>
  <si>
    <t>2-n-butyldecahydronaphthalene
2-butyl-1,2,3,4,4a,5,6,7,8,8a-decahydronaphthalene</t>
  </si>
  <si>
    <t>Triethylcitrate
1,2,3-triethyl 2-hydroxypropane-1,2,3-tricarboxylate</t>
  </si>
  <si>
    <t>eugenol
2-methoxy-4-(prop-2-en-1-yl)phenol</t>
  </si>
  <si>
    <t>Diethylene Glycol Monobutyl Ether Acetate
2-(2-butoxyethoxy)ethyl acetate</t>
  </si>
  <si>
    <t>Triacetin
1,3-bis(acetyloxy)propan-2-yl acetate</t>
  </si>
  <si>
    <t xml:space="preserve">1-Phenyl-1,3,3-trimethylindane
1,1,3-trimethyl-3-phenyl-2H-indene  </t>
  </si>
  <si>
    <t>4-tert-Butylcyclohexanol (2 isomers)
4-tert-butylcyclohexan-1-ol</t>
  </si>
  <si>
    <t>4-(4-methylphenylthio)benzophenone
{4-[(4-methylphenyl)sulfanyl]phenyl}(phenyl)methanone</t>
  </si>
  <si>
    <t>2-(Methylthio)benzothiazol
2-methylsulfanyl-1,3-benzothiazole</t>
  </si>
  <si>
    <t xml:space="preserve">Diphenylmethane
benzylbenzene  </t>
  </si>
  <si>
    <t>Cinnamicaldehyde
3-phenylacrylaldehyde</t>
  </si>
  <si>
    <t>9-Fluorenone
 9H-fluoren-9-one</t>
  </si>
  <si>
    <t xml:space="preserve">benzene, 1-(1,5-dimethylhexyl)-4-methyl-
1-methyl-4-(6-methylheptan-2-yl)benzene  </t>
  </si>
  <si>
    <t>veratraldehyde
3,4-dimethoxybenzaldehyde</t>
  </si>
  <si>
    <t>3-dodecanol
dodecan-3-ol</t>
  </si>
  <si>
    <t>diisobutyl adipate
bis(2-methylpropyl) hexanedioate</t>
  </si>
  <si>
    <t xml:space="preserve">(-)-beta-bourbonene
(1S,2R,6S,7R,8S)-1-methyl-5-methylidene-8-propan-2-yltricyclo[5.3.0.02,6]decane  </t>
  </si>
  <si>
    <t>Ethylparaben
ethyl 4-hydroxybenzoate</t>
  </si>
  <si>
    <t>N-Formylmorpholine
morpholine-4-carbaldehyde</t>
  </si>
  <si>
    <t>Propazine
6-chloro-N2,N4-bis(propan-2-yl)-1,3,5-triazine-2,4-diamine</t>
  </si>
  <si>
    <t xml:space="preserve">Trifloxystrobin
methyl 2-methoxyimino-2-[2-[[1-[3-(trifluoromethyl)phenyl]ethylideneamino]oxymethyl]phenyl]acetate  </t>
  </si>
  <si>
    <t>Indane
2,3-dihydro-1H-indene</t>
  </si>
  <si>
    <t xml:space="preserve">N-methylphthalimide
2-methylisoindole-1,3-dione  </t>
  </si>
  <si>
    <t>Tetralinone
1,2,3,4-tetrahydronaphthalen-1-one</t>
  </si>
  <si>
    <t>2-Isopropylthioxanthon
2-isopropyl-9H-thioxanthen-9-one</t>
  </si>
  <si>
    <t>p-Phenylphenol
[1,1'-biphenyl]-4-ol</t>
  </si>
  <si>
    <t xml:space="preserve">Pyridaben
2-tert-butyl-5-[(4-tert-butylphenyl)methylsulfanyl]-4-chloropyridazin-3-one  </t>
  </si>
  <si>
    <t>Anthraquinone
9,10-dihydroanthracene-9,10-dione</t>
  </si>
  <si>
    <t xml:space="preserve">Aclonifen
2-chloro-6-nitro-3-phenoxyaniline  </t>
  </si>
  <si>
    <t xml:space="preserve">4-cumylphenol
4-(2-phenylpropan-2-yl)phenol  </t>
  </si>
  <si>
    <t xml:space="preserve">Lenacile 3-cyclohexyl-1,5,6,7-tetrahydrocyclopenta[d]pyrimidine-2,4-dione  </t>
  </si>
  <si>
    <t xml:space="preserve">N-Methylsaccharine
2-methyl-1,1-dioxo-1,2-benzothiazol-3-one  </t>
  </si>
  <si>
    <t>alpha-methyl-3,4-
methylene-dioxyhydrocinnamic aldehyde
3-(1,3-benzodioxol-5-yl)-2-methylpropanal</t>
  </si>
  <si>
    <t>Chinoline
quinoline</t>
  </si>
  <si>
    <t xml:space="preserve">Dehydroabietal
(1R,4aS,10aR)-1,4a-dimethyl-7-propan-2-yl-2,3,4,9,10,10a-hexahydrophenanthrene-1-carbaldehyde  </t>
  </si>
  <si>
    <t>MCPA-2-ethylhexylester
2-ethylhexyl (4-chloro-2-methylphenoxy)acetate</t>
  </si>
  <si>
    <t xml:space="preserve">naphthalene, 5-ethyl-1,2,3,4-tetrahydro-
5-ethyl-1,2,3,4-tetrahydronaphthalene  </t>
  </si>
  <si>
    <t>Nicotinamide
pyridine-3-carboxamide</t>
  </si>
  <si>
    <t xml:space="preserve">heptanophenone
1-phenylheptan-1-one  </t>
  </si>
  <si>
    <t>benzene, 1,1'-(1-butene-1,4-diyl)bis-, (z)-
[(Z)-4-phenylbut-1-enyl]benzene</t>
  </si>
  <si>
    <t xml:space="preserve">m-Terphenyl
1,3-diphenylbenzene  </t>
  </si>
  <si>
    <t xml:space="preserve">o-Terphenyl
 1,2-diphenylbenzene  </t>
  </si>
  <si>
    <t xml:space="preserve">Desethylsebuthylazine
 2-N-butan-2-yl-6-chloro-1,3,5-triazine-2,4-diamine  </t>
  </si>
  <si>
    <t>Cyproconazole
2-(4-chlorophenyl)-3-cyclopropyl-1-(1H-1,2,4-triazol-1-yl)butan-2-ol</t>
  </si>
  <si>
    <t>Carbofuran
(2,2-dimethyl-3H-1-benzofuran-7-yl) N-methylcarbamate</t>
  </si>
  <si>
    <t>Propiconazole
1-{[2-(2,4-dichlorophenyl)-4-propyl-1,3-dioxolan-2-yl]methyl}-1H-1,2,4-triazole</t>
  </si>
  <si>
    <t xml:space="preserve">2-Hydroxypropazine
 4,6-bis(propan-2-ylamino)-1H-1,3,5-triazin-2-one  </t>
  </si>
  <si>
    <t xml:space="preserve">Hydroxyterbuthylazine
6-(tert-butylamino)-4-(ethylamino)-1H-1,3,5-triazin-2-one  </t>
  </si>
  <si>
    <t xml:space="preserve">Crotamiton
(E)-N-ethyl-N-(2-methylphenyl)but-2-enamide  </t>
  </si>
  <si>
    <t xml:space="preserve">10,18-bisnorabieta-8,11,13-triene
1-methyl-7-propan-2-yl-1,2,3,4,4a,9,10,10a-octahydrophenanthrene  </t>
  </si>
  <si>
    <t xml:space="preserve">indano[2,1-d]1,3-dioxane,
4,4a,9,9a-tetrahydroindeno[2,1-d][1,3]dioxine  </t>
  </si>
  <si>
    <t xml:space="preserve">Indene
1H-indene  </t>
  </si>
  <si>
    <t xml:space="preserve">O-toluene ethyl sulfonamide
N-ethyl-2-methylbenzenesulfonamide  </t>
  </si>
  <si>
    <t xml:space="preserve">Pethoxamide
2-chloro-N-(2-ethoxyethyl)-N-(2-methyl-1-phenylprop-1-enyl)acetamide  </t>
  </si>
  <si>
    <t xml:space="preserve">Bupivacaine
1-butyl-N-(2,6-dimethylphenyl)piperidine-2-carboxamide  </t>
  </si>
  <si>
    <t>Decylamine Oxide
N,N-dimethyldecanamine oxide</t>
  </si>
  <si>
    <t xml:space="preserve">Dicyclohexylamine
 N-cyclohexylcyclohexanamine  </t>
  </si>
  <si>
    <t xml:space="preserve">Galaxolidone
(4S)-4,6,6,7,8,8-hexamethyl-4,7-dihydro-3H-cyclopenta[g]isochromen-1-one  </t>
  </si>
  <si>
    <t xml:space="preserve">N-Desmethylvenlafaxine
1-[1-(4-methoxyphenyl)-2-(methylamino)ethyl]cyclohexan-1-ol  </t>
  </si>
  <si>
    <t xml:space="preserve">Pentachlorophenol
 2,3,4,5,6-pentachlorophenol  </t>
  </si>
  <si>
    <t xml:space="preserve">Pigment red 53
sodium;5-chloro-2-[(2-hydroxynaphthalen-1-yl)diazenyl]-4-methylbenzenesulfonate  </t>
  </si>
  <si>
    <t xml:space="preserve">Quinoxyfen
5,7-dichloro-4-(4-fluorophenoxy)quinoline  </t>
  </si>
  <si>
    <t>Ritalinic acid
2-phenyl-2-(piperidin-2-yl)acetic acid</t>
  </si>
  <si>
    <t>Total chlorine
dichlorine</t>
  </si>
  <si>
    <t>Total bromine
dibromine</t>
  </si>
  <si>
    <t>Glycerin
propane-1,2,3-triol</t>
  </si>
  <si>
    <t xml:space="preserve">Tert-Butylcyclohexylacetat
(2-tert-butylcyclohexyl) acetate  </t>
  </si>
  <si>
    <t>Isomethylionon
Ionone, methyl-</t>
  </si>
  <si>
    <t>Di-n-Octylether 
Dioctyl ether</t>
  </si>
  <si>
    <t xml:space="preserve">Myristinsäure
tetradecanoic acid  </t>
  </si>
  <si>
    <t>Methylpalmitat
methyl palmitate</t>
  </si>
  <si>
    <t>Ethylpalmitat 
ethyl hexadecanoate</t>
  </si>
  <si>
    <t>Palmitinsäure
palmitic acid</t>
  </si>
  <si>
    <t>Trialkylamin
Trihexylamine</t>
  </si>
  <si>
    <t xml:space="preserve">Monoalkylether
 1,1,2,2-tetradeuterio-1,2-dideuteriooxyethane  </t>
  </si>
  <si>
    <t xml:space="preserve">Methyloleat
methyl (Z)-octadec-9-enoate  </t>
  </si>
  <si>
    <t xml:space="preserve">Butylpalmitat
butyl hexadecanoate  </t>
  </si>
  <si>
    <t xml:space="preserve">Ölsäure
(Z)-octadec-9-enoic acid  </t>
  </si>
  <si>
    <t>Stearic acid
octadecanoic acid</t>
  </si>
  <si>
    <t xml:space="preserve">Linolsäure
(9Z,12Z)-octadeca-9,12-dienoic acid  </t>
  </si>
  <si>
    <t xml:space="preserve">Linolensäure
(9Z,12Z,15Z)-octadeca-9,12,15-trienoic acid  </t>
  </si>
  <si>
    <t>Benzoesäurealkylester
ethyl benzoate</t>
  </si>
  <si>
    <t>Lauryllaurat
dodecyl dodecanoate</t>
  </si>
  <si>
    <t xml:space="preserve">9-Octadecenamid (ÖSA)
(Z)-octadec-9-enamide  </t>
  </si>
  <si>
    <t>Bis(2-ethylhexyl)phthalat (DEHP)
1,2-bis(2-ethylhexyl) benzene-1,2-dicarboxylate</t>
  </si>
  <si>
    <t>Eicosenamid
(13Z)-docos-13-enamide</t>
  </si>
  <si>
    <t xml:space="preserve">Bis(2-ethylhexyl)isophthalat
bis(2-ethylhexyl) benzene-1,3-dicarboxylate  </t>
  </si>
  <si>
    <t>Tinuvin 770 
bis(2,2,6,6-tetramethylpiperidin-4-yl) sebacate</t>
  </si>
  <si>
    <t xml:space="preserve">Tocopherylacetat
(2R)-2,5,7,8-tetramethyl-2-[(4R,8R)-4,8,12-trimethyltridecyl]-3,4-dihydrochromen-6-yl] acetate  </t>
  </si>
  <si>
    <t xml:space="preserve">Cholesterol
(3S,8S,9S,10R,13R,14S,17R)-10,13-dimethyl-17-[(2R)-6-methylheptan-2-yl]-2,3,4,7,8,9,11,12,14,15,16,17-dodecahydro-1H-cyclopenta[a]phenanthren-3-ol  </t>
  </si>
  <si>
    <t>Irgafos 168
tris(2,4-ditert-butylphenyl) phosphite</t>
  </si>
  <si>
    <t xml:space="preserve">Irgafos 168ox
tris(2,4-ditert-butylphenyl) phosphate  </t>
  </si>
  <si>
    <t>Ethyllaurat (FSE)
ethyl dodecanoate</t>
  </si>
  <si>
    <t>N,N-Dimethyltetradecanamin
N,N-dimethyltetradecan-1-amine</t>
  </si>
  <si>
    <t xml:space="preserve">(Iso)Pentylsalicylat
3-methylbutyl 2-hydroxybenzoate  </t>
  </si>
  <si>
    <t xml:space="preserve">Diethylterephthalat 
diethyl benzene-1,4-dicarboxylate  </t>
  </si>
  <si>
    <t>Isopropylpalmitat
propan-2-yl hexadecanoate</t>
  </si>
  <si>
    <t>Diisobutylphthalat 
bis(2-methylpropyl) cyclohexane-1,2-dicarboxylate</t>
  </si>
  <si>
    <t>PEG-Alkylether
(2E)-2-(phenylmethylidene)octanal</t>
  </si>
  <si>
    <t>Ethyllinoleat
ethyl (9Z,12Z)-octadeca-9,12-dienoate</t>
  </si>
  <si>
    <t>Octadecyl 2-ethylhexanoat 
Hexanoic acid, 2-ethyl-, octadecyl ester</t>
  </si>
  <si>
    <t xml:space="preserve">DINP
bis(2-methyloctyl) benzene-1,2-dicarboxylate  </t>
  </si>
  <si>
    <t>Parsol 1789
1-(4-tert-butylphenyl)-3-(4-methoxyphenyl)propane-1,3-dione</t>
  </si>
  <si>
    <t xml:space="preserve">Tocopherylacetat 
[(2R)-2,5,7,8-tetramethyl-2-[(4R,8R)-4,8,12-trimethyltridecyl]-3,4-dihydrochromen-6-yl] acetate  </t>
  </si>
  <si>
    <t xml:space="preserve">Palmitinsäure-Octadecylester 
octadecyl hexadecanoate  </t>
  </si>
  <si>
    <t>Ethyleneglycol-di-Stearat
2-(octadecanoyloxy)ethyl octadecanoate</t>
  </si>
  <si>
    <t>Glyceryl monostearate
stearic acid, monoester with glycerol</t>
  </si>
  <si>
    <t xml:space="preserve">Hexadecansäure-Dodecylester 
dodecyl hexadecanoate  </t>
  </si>
  <si>
    <t>Tri(2-Ethylhexyl) Trimellitat 
1,2,4-tris(2-ethylhexyl) benzene-1,2,4-tricarboxylate</t>
  </si>
  <si>
    <t>Aceton
propan-2-one</t>
  </si>
  <si>
    <t>Isopropanol
propan-2-ol</t>
  </si>
  <si>
    <t>Methylacetat
methyl acetate</t>
  </si>
  <si>
    <t>Methylethylketon (MEK)
butan-2-one</t>
  </si>
  <si>
    <t>Ethylacetat
ethyl acetate</t>
  </si>
  <si>
    <t>2-Butanol
butan-2-ol</t>
  </si>
  <si>
    <t>prop
2-methylpropan-1-ol</t>
  </si>
  <si>
    <t>Methylisobutylketon (MIBK)
4-methylpentan-2-one</t>
  </si>
  <si>
    <t>n-Butylacetat
butyl acetate</t>
  </si>
  <si>
    <t xml:space="preserve">Ethylenglycolmonomethyletheracetat 
2-methoxyethyl acetate  </t>
  </si>
  <si>
    <t>Ethylbenzol
ethylbenzene</t>
  </si>
  <si>
    <t>p-Xylol
1,4-xylene</t>
  </si>
  <si>
    <t>Styrol
ethenylbenzene</t>
  </si>
  <si>
    <t xml:space="preserve">3-Heptanol = IS 2
heptan-3-ol </t>
  </si>
  <si>
    <t>2-Ethylhexanol
2-ethylhexan-1-ol</t>
  </si>
  <si>
    <t>Acetophenon
1-phenylethanone</t>
  </si>
  <si>
    <t xml:space="preserve">Benzoic acid, 2-[(trimethylsilyl)oxy]-, trimethylsilyl ester
trimethylsilyl 2-trimethylsilyloxybenzoate  </t>
  </si>
  <si>
    <t xml:space="preserve">Iso-nonyl phenol
2-(7-methyloctyl)phenol  </t>
  </si>
  <si>
    <t>Cyclotetrasiloxane, octamethyl- (D4)
2,2,4,4,6,6,8,8-octamethyl-1,3,5,7,2,4,6,8-tetroxatetrasilocane</t>
  </si>
  <si>
    <r>
      <t xml:space="preserve">Decyl oleate
</t>
    </r>
    <r>
      <rPr>
        <sz val="10"/>
        <rFont val="Calibri"/>
        <scheme val="minor"/>
      </rPr>
      <t xml:space="preserve">decyl (Z)-octadec-9-enoate  </t>
    </r>
  </si>
  <si>
    <t xml:space="preserve">Ethanone, 1,1'-(1,4-phenylene)bis-
1-(4-acetylphenyl)ethanone  </t>
  </si>
  <si>
    <t>gamma-butyrolactone
dihydrofuran-2(3H)-one</t>
  </si>
  <si>
    <t xml:space="preserve">Hexadecanoic acid, 2-hydroxy-1-(hydroxymethyl)ethyl ester
1,3-dihydroxypropan-2-yl hexadecanoate  </t>
  </si>
  <si>
    <t xml:space="preserve">Phthalic acid, di(2-propylpentyl) ester
bis(2-propylpentyl) benzene-1,2-dicarboxylate  </t>
  </si>
  <si>
    <t xml:space="preserve">R(-)3,7-Dimethyl-1,6-octadiene
(3R)-3,7-dimethylocta-1,6-diene  </t>
  </si>
  <si>
    <t xml:space="preserve">3-Carene
3,7,7-trimethylbicyclo[4.1.0]hept-3-ene  </t>
  </si>
  <si>
    <t>Linalool
3,7-dimethylocta-1,6-dien-3-ol</t>
  </si>
  <si>
    <t>Linalyl acetate
1,5-dimethyl-1-vinylhex-4-en-1-yl acetate</t>
  </si>
  <si>
    <t xml:space="preserve">Ar-Turmerone branched alkane
(6S)-2-methyl-6-(4-methylphenyl)hept-2-en-4-one  </t>
  </si>
  <si>
    <t>Cyclohexanone, 5-methyl-2-(1-methylethyl)-, trans-
2-isopropyl-5-methylcyclohexanone</t>
  </si>
  <si>
    <t xml:space="preserve">Glycidyl oleate
oxiran-2-ylmethyl (Z)-octadec-9-enoate  </t>
  </si>
  <si>
    <t xml:space="preserve">Glycidyl Palmitate
oxiran-2-ylmethyl hexadecanoate  </t>
  </si>
  <si>
    <t>Galaxolide
4,6,6,7,8,8-hexamethyl-1H,3H,4H,6H,7H,8H-indeno[5,6-c]pyran</t>
  </si>
  <si>
    <t>Diisobutylphthalate
1,2-bis(2-methylpropyl) benzene-1,2-dicarboxylate</t>
  </si>
  <si>
    <t xml:space="preserve">Hydroxyethyl caprolactone acrylate
oxepan-2-one;prop-2-enoic acid  </t>
  </si>
  <si>
    <t>Benzol
benzene</t>
  </si>
  <si>
    <t>Ethylglykol
ethane-1,2-diol</t>
  </si>
  <si>
    <t>Ethyllactat
ethyl 2-hydroxypropanoate</t>
  </si>
  <si>
    <t>Methoxybutanol
3-methoxybutan-1-ol</t>
  </si>
  <si>
    <t>Dipropylenglykolmonomethylether
2-[(1-methoxypropan-2-yl)oxy]propan-1-ol</t>
  </si>
  <si>
    <t>Diethylenglycolmonoethylether
2-(2-ethoxyethoxy)ethan-1-ol</t>
  </si>
  <si>
    <t>1,2-Propylenglykol
propane-1,2-diol</t>
  </si>
  <si>
    <t>Isobornylacetat 
(1S,2R,4S)-1,7,7-trimethylbicyclo[2.2.1]heptan-2-yl acetate</t>
  </si>
  <si>
    <t>Ethylsalicylat  
ethyl 2-hydroxybenzoate</t>
  </si>
  <si>
    <t>Caryophyllen  
(1R,4E,9S)-4,11,11-trimethyl-8-methylidenebicyclo[7.2.0]undec-4-ene</t>
  </si>
  <si>
    <t>Polypropylenglycol (PPG) 
propane-1,2-diol, propoxylated</t>
  </si>
  <si>
    <t xml:space="preserve">(Di)Methylalkylamin 
Amine oxides, C10-16-alkyldimethyl </t>
  </si>
  <si>
    <t>Stearinsäuremethylester  
methyl stearate</t>
  </si>
  <si>
    <t>(Poly)Ethylenglycolether 
Poly(oxy-1,2-ethanediyl),α-hydro-ω-hydroxy- Ethane-1,2-diol, ethoxylated</t>
  </si>
  <si>
    <t>Benzyl-2-naphthylether 
2-(benzyloxy)naphthalene</t>
  </si>
  <si>
    <t xml:space="preserve">Trialkylamin 
N,N-dihexylhexan-1-amine  </t>
  </si>
  <si>
    <t>2,5-Bis(5-tert-butyl-2-
Di-tert-butyl Iminodiacetate</t>
  </si>
  <si>
    <t>4-Phenylbenzophenone (PBZ)
{[1,1'-biphenyl]-4-yl}(phenyl)methanone</t>
  </si>
  <si>
    <t xml:space="preserve">Alloaromadendrene
(1aR,4aS,7R,7aR,7bS)-1,1,7-trimethyl-4-methylidene-2,3,4a,5,6,7,7a,7b-octahydro-1aH-cyclopropa[e]azulene  </t>
  </si>
  <si>
    <t>Benzoic acid pentadecyl ester
Benzoic acid, C12-15-alkyl esters</t>
  </si>
  <si>
    <t xml:space="preserve">Benzoic acid tetradecyl ester
tetradecyl benzoate  </t>
  </si>
  <si>
    <t xml:space="preserve">Benzoic acid tridecyl ester
tridecyl benzoate </t>
  </si>
  <si>
    <t xml:space="preserve">Benzyl 1-naphthyl ether*
1-phenylmethoxynaphthalene  </t>
  </si>
  <si>
    <t xml:space="preserve">beta-Caryophyllene
(1S,4E,9R)-4,11,11-trimethyl-8-methylidenebicyclo[7.2.0]undec-4-ene  </t>
  </si>
  <si>
    <t>Bis(2-hydroxyethyl) lauramide
N,N-bis(2-hydroxyethyl)dodecanamide</t>
  </si>
  <si>
    <t xml:space="preserve">Cholesteryl propionate
[(3S,8S,9S,10R,13R,14S,17R)-10,13-dimethyl-17-[(2R)-6-methylheptan-2-yl]-2,3,4,7,8,9,11,12,14,15,16,17-dodecahydro-1H-cyclopenta[a]phenanthren-3-yl] propanoate  </t>
  </si>
  <si>
    <t xml:space="preserve">Citronellyl propionate
3,7-dimethyloct-6-enyl propanoate  </t>
  </si>
  <si>
    <t xml:space="preserve">Degradation product of an antioxidant (2,6-Ditertbutyl benzochinon)*
2,6-ditert-butylcyclohexa-2,5-diene-1,4-dione  </t>
  </si>
  <si>
    <t xml:space="preserve">Dicyclopentenyl alcohol
 tricyclo[5.2.1.02,6]dec-3-en-8-ol  </t>
  </si>
  <si>
    <t>Diethylene glycol dibenzoate
2-[2-(benzoyloxy)ethoxy]ethyl benzoate</t>
  </si>
  <si>
    <t xml:space="preserve">Dodecanoic acid tridecyl ester (FSE)
tridecyl dodecanoate  </t>
  </si>
  <si>
    <t xml:space="preserve">Ethoxy naphthalene
 1-ethoxynaphthalene  </t>
  </si>
  <si>
    <t>Ethylene glycol diphenyl ether 
(2-phenoxyethoxy)benzene</t>
  </si>
  <si>
    <t xml:space="preserve">Ethylhexyl stearate (FSE)
2-ethylhexyl octadecanoate  </t>
  </si>
  <si>
    <t xml:space="preserve">Glycerol-di-Palmitate
(3-hexadecanoyloxy-2-hydroxypropyl) hexadecanoate  </t>
  </si>
  <si>
    <t xml:space="preserve">Glycerol-mono-Palmitate
2,3-dihydroxypropyl hexadecanoate  </t>
  </si>
  <si>
    <t>Hexanoic acid 2-ethyl-, hexadecyl ester (FSE)
hexadecyl 2-ethylhexanoate</t>
  </si>
  <si>
    <t>Hexenyl salicylate
hex-3-en-1-yl salicylate</t>
  </si>
  <si>
    <t xml:space="preserve">3-Hexenyl salicylate
[(E)-hex-3-enyl] 2-hydroxybenzoate  </t>
  </si>
  <si>
    <t xml:space="preserve">trans-2-Hexenyl salicylate
[(E)-hex-2-enyl] 2-hydroxybenzoate  </t>
  </si>
  <si>
    <t>α-Ionone:
4-(2,6,6-trimethylcyclohex-2-ene-1-yl)-but-3-ene-2-one</t>
  </si>
  <si>
    <t>ß-Ionone: 
4-(2,6,6-trimethylcyclohex-1-en-1-yl)but-3-en-2-one</t>
  </si>
  <si>
    <t xml:space="preserve">Isobutyl phthalate
2-(2-methylpropoxycarbonyl)benzoic acid  </t>
  </si>
  <si>
    <t xml:space="preserve">Isomethyl-ß-Ionone
 (E)-3-methyl-4-(2,6,6-trimethylcyclohexen-1-yl)but-3-en-2-one  </t>
  </si>
  <si>
    <t xml:space="preserve">Isopropyl linoleate (FSE)
propan-2-yl (9Z,12Z)-octadeca-9,12-dienoate  </t>
  </si>
  <si>
    <t xml:space="preserve">Linoleic acid amide
(9Z,12Z)-octadeca-9,12-dienamide  </t>
  </si>
  <si>
    <t xml:space="preserve">Linoleic acid methyl ester (FSE)
 methyl (9Z,12Z)-octadeca-9,12-dienoate  </t>
  </si>
  <si>
    <t>Longifolene
4,8,8-trimethyl-9-methylenedecahydro-1,4-methanoazulene</t>
  </si>
  <si>
    <t xml:space="preserve">α-Lonol 
(E)-4-(2,6,6-trimethylcyclohex-2-en-1-yl)but-3-en-2-ol  </t>
  </si>
  <si>
    <t xml:space="preserve">ß-Lonol 
(E)-4-(2,6,6-trimethylcyclohexen-1-yl)but-3-en-2-ol  </t>
  </si>
  <si>
    <t>Menthol
2-isopropyl-5-methylcyclohexanol</t>
  </si>
  <si>
    <t>Methoxy naphthalene*
1-methoxynaphthalene</t>
  </si>
  <si>
    <t>Methyl 2-naphthyl ketone
1-(naphthalen-2-yl)ethan-1-one</t>
  </si>
  <si>
    <t>Methyl dihydro jasmonate
methyl 3-oxo-2-pentylcyclopentaneacetate</t>
  </si>
  <si>
    <t>Methylundecanal
2-methylundecanal</t>
  </si>
  <si>
    <t xml:space="preserve">Octadecenamide (ÖSA)
(E)-octadec-2-enamide  </t>
  </si>
  <si>
    <t>Oleic acid tetradecyl ester (FSE)
tetradecyl (9Z)-octadec-9-enoate</t>
  </si>
  <si>
    <t>Palmitic acid hexadecyl ester (FSE)
hexadecyl hexadecanoate</t>
  </si>
  <si>
    <t xml:space="preserve">Palmitic acid tetradecyl ester (FSE)
tetradecyl hexadecanoate  </t>
  </si>
  <si>
    <t>Pentyl Cinnamaldehyde
2-benzylideneheptanal</t>
  </si>
  <si>
    <t>Phenoxy ethyl isobutyrate
2-phenoxyethyl 2-methylpropanoate</t>
  </si>
  <si>
    <t xml:space="preserve">Phenylbenzophenone (PBZ)
phenyl-(2-phenylphenyl)methanone  </t>
  </si>
  <si>
    <t>Phthalic acid diisononyl ester
1,2-Benzenedicarboxylic acid, di-C8-10-branched alkyl esters, C9-rich</t>
  </si>
  <si>
    <t>Sebacic acid dibutyl ester
dibutyl sebacate</t>
  </si>
  <si>
    <t>Styrol-Dimer
(4-methyl-4-phenylpent-1-en-2-yl)benzene</t>
  </si>
  <si>
    <t xml:space="preserve">Styrol-Trimer
1,5-diphenylhex-5-en-3-ylbenzene  </t>
  </si>
  <si>
    <t xml:space="preserve">γ-Patchoulene:
 (1R,4S,7R)-4,11,11-trimethyl-10-methylidenetricyclo[5.3.1.01,5]undecane  </t>
  </si>
  <si>
    <t xml:space="preserve">Terpene (Sitostenone)
(8S,9S,10R,13R,14S,17R)-17-[(2R,5R)-5-ethyl-6-methylheptan-2-yl]-10,13-dimethyl-1,2,6,7,8,9,11,12,14,15,16,17-dodecahydrocyclopenta[a]phenanthren-3-one  </t>
  </si>
  <si>
    <t xml:space="preserve">Terpene (Sitosterol)*
(3S,8S,9S,10R,13R,14S,17R)-17-[(2R,5R)-5-ethyl-6-methylheptan-2-yl]-10,13-dimethyl-2,3,4,7,8,9,11,12,14,15,16,17-dodecahydro-1H-cyclopenta[a]phenanthren-3-ol  </t>
  </si>
  <si>
    <t>tert-Butylcyclohexyl acetate
4-tert-butylcyclohexyl acetate</t>
  </si>
  <si>
    <t>Tetradecanoic acid dodecyl ester (FSE)
dodecyl tetradecanoate</t>
  </si>
  <si>
    <t xml:space="preserve">tert-Butylcyclohexylacetat-Isomer  [m-]
(3-tert-butylcyclohexyl) acetate  </t>
  </si>
  <si>
    <t xml:space="preserve">tert-Butylcyclohexylacetat-Isomer    [o-]
(2-tert-butylcyclohexyl) acetate  </t>
  </si>
  <si>
    <t>Verdylacetat
tricyclo[5.2.1.0²,⁶]dec-3-en-8-yl acetate</t>
  </si>
  <si>
    <t xml:space="preserve">Ambrox
3a,6,6,9a-tetramethyl-2,4,5,5a,7,8,9,9b-octahydro-1H-benzo[e][1]benzofuran  </t>
  </si>
  <si>
    <t>N-Methyl-N-benzyldodecanamin 
benzododecinium chloride</t>
  </si>
  <si>
    <t xml:space="preserve">Linolsäure (FS)
 (9E,12E)-octadeca-9,12-dienoic acid  </t>
  </si>
  <si>
    <t>N-Methyl-N-benzyltetradecanamin
N-benzyl-N,N-dimethyltetradecan-1-aminium chloride</t>
  </si>
  <si>
    <t>Dimethylbenzylcarbinylbutyrat
1,1-dimethyl-2-phenylethyl butyrate</t>
  </si>
  <si>
    <t>Cyclamal
2-methyl-3-[4-(propan-2-yl)phenyl]propanal</t>
  </si>
  <si>
    <t xml:space="preserve">Pentylsalicylat
pentyl 2-hydroxybenzoate  </t>
  </si>
  <si>
    <t xml:space="preserve">Methacrylic acid
2-methylprop-2-enoic acid  </t>
  </si>
  <si>
    <t>Diacetone alcohol
4-hydroxy-4-methylpentan-2-one</t>
  </si>
  <si>
    <t xml:space="preserve">2-Undecanol
undecan-2-ol  </t>
  </si>
  <si>
    <t>1-Hexadecanol
Hexadecan-1-ol</t>
  </si>
  <si>
    <t>Tetracosanol
tetracosan-1-ol</t>
  </si>
  <si>
    <t xml:space="preserve">1-Octacosanol
octacosan-1-ol  </t>
  </si>
  <si>
    <t xml:space="preserve">n-Pentadecanol
pentadecan-1-ol  </t>
  </si>
  <si>
    <t>n-Eicosanol
icosan-1-ol</t>
  </si>
  <si>
    <t>tert-Butanol
2-methylpropan-2-ol</t>
  </si>
  <si>
    <t xml:space="preserve">1-Tetracosene
tetracos-1-ene  </t>
  </si>
  <si>
    <t xml:space="preserve">1-Dodecene
dodec-1-ene  </t>
  </si>
  <si>
    <t>1-Octadecene
octadec-1-ene</t>
  </si>
  <si>
    <t>Eicosane
undec-10-enal</t>
  </si>
  <si>
    <t>Tetradecen
tetradec-1-ene</t>
  </si>
  <si>
    <t xml:space="preserve">Eicosane, 2-methyl-
2-methylicosane  </t>
  </si>
  <si>
    <t xml:space="preserve">Octadecane, 2-methyl-
2-methyloctadecane  </t>
  </si>
  <si>
    <t xml:space="preserve">Hexadecane, 2-methyl-
2-methylhexadecane  </t>
  </si>
  <si>
    <t>Tetradecane, 2-methyl-
2-methyltetradecane</t>
  </si>
  <si>
    <t xml:space="preserve">Dodecane, 2-methyl-
2-methyldodecane  </t>
  </si>
  <si>
    <t xml:space="preserve">Octane, 3,5-dimethyl-
3,5-dimethyloctane  </t>
  </si>
  <si>
    <t xml:space="preserve">Cyclopentane, 1,2,3-trimethyl-, (1.alpha.,2.alpha.,3.beta.)-
(1R,3R)-1,2,3-trimethylcyclopentane  </t>
  </si>
  <si>
    <t>1-Docosene
docos-1-ene</t>
  </si>
  <si>
    <t xml:space="preserve">Cyclopentane, ethyl-
ethylcyclopentane  </t>
  </si>
  <si>
    <t>Cyclohexane, ethyl-
ethylcyclohexane</t>
  </si>
  <si>
    <t xml:space="preserve">1-Triacontene
triacont-1-ene  </t>
  </si>
  <si>
    <t>1-Hexacosene
hexacos-1-ene</t>
  </si>
  <si>
    <t>1-Octacosene
octacos-1-ene</t>
  </si>
  <si>
    <t xml:space="preserve">2,4-Dimethyl-1-heptene
2,4-dimethylhept-1-ene  </t>
  </si>
  <si>
    <t xml:space="preserve">Cyclohexane, 1,2-dimethyl-, cis-
(1S,2R)-1,2-dimethylcyclohexane  </t>
  </si>
  <si>
    <t>1-Eicosene
icos-1-ene</t>
  </si>
  <si>
    <t xml:space="preserve">Cycloheptane, methyl-
methylcycloheptane  </t>
  </si>
  <si>
    <t>Isooctane
2,2,4-trimethylpentane</t>
  </si>
  <si>
    <t xml:space="preserve">Didecyl methylamine
N-decyl-N-methyldecan-1-amine  </t>
  </si>
  <si>
    <t>p-Toluidine
4-methylaniline</t>
  </si>
  <si>
    <t>o-Toluidine
2-methylaniline</t>
  </si>
  <si>
    <t>1-tert-Butyl-3,5-dimethylbenzene
5-tert-butyl-m-xylene</t>
  </si>
  <si>
    <t>Benzyl alcohol
phenylmethanol</t>
  </si>
  <si>
    <t>m-Xylene
1,3-xylene</t>
  </si>
  <si>
    <t xml:space="preserve">Triphenyl Cyclohexane
3,5-diphenylcyclohexyl)benzene  </t>
  </si>
  <si>
    <t>2-Phenylisopropanol
2-phenylpropan-2-ol</t>
  </si>
  <si>
    <t xml:space="preserve">m-Ethyltoluene
1-ethyl-3-methylbenzene  </t>
  </si>
  <si>
    <t xml:space="preserve">p-Ethyltoluene
1-ethyl-4-methylbenzene  </t>
  </si>
  <si>
    <t xml:space="preserve">1,3-Diacetylbenzene
1-(3-acetylphenyl)ethanone  </t>
  </si>
  <si>
    <t>o-Xylene
1,2-xylene</t>
  </si>
  <si>
    <t>p-Cymene
1-methyl-4-(propan-2-yl)benzene</t>
  </si>
  <si>
    <t xml:space="preserve">p-Octylacetophenone
1-(4-octylphenyl)ethanone  </t>
  </si>
  <si>
    <t xml:space="preserve">3-Phenyldodecane
dodecan-3-ylbenzene  </t>
  </si>
  <si>
    <t xml:space="preserve">2-Phenyldodecane
dodecan-2-ylbenzene  </t>
  </si>
  <si>
    <t xml:space="preserve">6-Phenyldodecane
dodecan-6-ylbenzene  </t>
  </si>
  <si>
    <t xml:space="preserve">5-Phenyldodecane
dodecan-5-ylbenzene  </t>
  </si>
  <si>
    <t xml:space="preserve">4-Phenyldodecane
dodecan-4-ylbenzene  </t>
  </si>
  <si>
    <t xml:space="preserve">6-Phenyltridecane
tridecan-6-ylbenzene  </t>
  </si>
  <si>
    <t xml:space="preserve">5-Phenyltridecane
tridecan-5-ylbenzene  </t>
  </si>
  <si>
    <t xml:space="preserve">2-Phenyltridecane
tridecan-2-ylbenzene  </t>
  </si>
  <si>
    <t xml:space="preserve">4-Phenylundecane
undecan-4-ylbenzene  </t>
  </si>
  <si>
    <t xml:space="preserve">2-Phenylundecane
undecan-2-ylbenzene  </t>
  </si>
  <si>
    <t xml:space="preserve">5-Phenyldecane
decan-5-ylbenzene  </t>
  </si>
  <si>
    <t xml:space="preserve">4-Phenyldecane
decan-4-ylbenzene  </t>
  </si>
  <si>
    <t xml:space="preserve">2-Phenyldecane
decan-2-ylbenzene  </t>
  </si>
  <si>
    <t xml:space="preserve">6-Phenylundecane
undecan-6-ylbenzene  </t>
  </si>
  <si>
    <t xml:space="preserve">3-Phenyldecane
decan-3-ylbenzene  </t>
  </si>
  <si>
    <t xml:space="preserve">Methylphenylisocyanate
1-isocyanato-2-methylbenzene  </t>
  </si>
  <si>
    <t xml:space="preserve">4-Benzyloxybenzoic acid
4-phenylmethoxybenzoic acid  </t>
  </si>
  <si>
    <t xml:space="preserve">Benzoic acid, dodecyl ester
dodecyl benzoate  </t>
  </si>
  <si>
    <t xml:space="preserve">Benzoic acid, pentadecyl ester
tridecyl benzoate  </t>
  </si>
  <si>
    <t xml:space="preserve">Butyric acid
butanoic acid  </t>
  </si>
  <si>
    <t>4-Methylvaleric acid
4-methylpentanoic acid</t>
  </si>
  <si>
    <t>2-Ethylhexyl Isononanoate
2-ethylhexyl 3,5,5-trimethylhexanoate</t>
  </si>
  <si>
    <t>2,2,4-Trimethyl-1,3-pentanediol diisobutyrate
trimethoxy[3-(oxiran-2-ylmethoxy)propyl]silane</t>
  </si>
  <si>
    <t>t-BME
2-methoxy-2-methylpropane</t>
  </si>
  <si>
    <t xml:space="preserve">Ethylene glycol monododecyl ether
2-dodecoxyethanol  </t>
  </si>
  <si>
    <t>Octadecanamide
stearamide</t>
  </si>
  <si>
    <t xml:space="preserve">Glycidyl Stearate
oxiran-2-ylmethyl octadecanoate  </t>
  </si>
  <si>
    <t>Methyl caprate
methyl decanoate</t>
  </si>
  <si>
    <t xml:space="preserve">Ethyl Oleate
ethyl (Z)-octadec-9-enoate  </t>
  </si>
  <si>
    <t xml:space="preserve">Methyl palmitoleate
methyl (Z)-hexadec-9-enoate  </t>
  </si>
  <si>
    <t xml:space="preserve">Methyl erucate
methyl (Z)-docos-13-enoate  </t>
  </si>
  <si>
    <t xml:space="preserve">a-Monostearin
Glyceryl monostearate
 2,3-dihydroxypropyl octadecanoate  </t>
  </si>
  <si>
    <t>?-Dodecalactone
dihydro-5-octylfuran-2(3H)-one</t>
  </si>
  <si>
    <t>Myristyl myristate
tetradecyl tetradecanoate</t>
  </si>
  <si>
    <t xml:space="preserve">Ethyl ricinoleate
(Z,12R)-12-hydroxyoctadec-9-enoate  </t>
  </si>
  <si>
    <t xml:space="preserve">Octan-2-yl palmitate
octan-2-yl hexadecanoate  </t>
  </si>
  <si>
    <t xml:space="preserve">1-Propylpentyl laurate
6-methylheptyl dodecanoate  </t>
  </si>
  <si>
    <t>vmtl. Benzylcinnamat
benzyl 3-phenylacrylate</t>
  </si>
  <si>
    <t>Peach lactone_?-Undecalactone
5-heptyloxolan-2-one</t>
  </si>
  <si>
    <t>4-tert-Butylcyclohexyl acetate cis
4-tert-butylcyclohexyl acetate</t>
  </si>
  <si>
    <t>Ethyl butyrate
ethyl butanoate</t>
  </si>
  <si>
    <t>Geranyl acetate
(2E)-3,7-dimethylocta-2,6-dien-1-yl acetate</t>
  </si>
  <si>
    <t>Dihydrocitronellol
3,7-dimethyloctan-1-ol</t>
  </si>
  <si>
    <t>Citronellol
3,7-dimethyloct-6-en-1-ol</t>
  </si>
  <si>
    <t>Geraniol
3,7-dimethylocta-2,6-dien-1-ol</t>
  </si>
  <si>
    <t xml:space="preserve">L-Isomenthone
(2R,5R)-5-methyl-2-propan-2-ylcyclohexan-1-one  </t>
  </si>
  <si>
    <t>alpha-Isomethylionon
3-methyl-4-(2,6,6-trimethylcyclohex-2-en-1-yl)but-3-en-2-one</t>
  </si>
  <si>
    <t>4-allylanisole
1-methoxy-4-(prop-2-en-1-yl)benzene</t>
  </si>
  <si>
    <t>L-Menthone
(2S,5R)-5-methyl-2-(propan-2-yl)cyclohexan-1-one</t>
  </si>
  <si>
    <t>Ethyl acetoacetate
ethyl 3-oxobutanoate</t>
  </si>
  <si>
    <t xml:space="preserve">Herbal propionate
8-tricyclo[5.2.1.02,6]dec-3-enyl propanoate  </t>
  </si>
  <si>
    <t>(-)-Carvone
(5S)-2-methyl-5-(prop-1-en-2-yl)cyclohex-2-en-1-one</t>
  </si>
  <si>
    <t xml:space="preserve">cis-Rose oxide
(2S,4R)-4-methyl-2-(2-methylprop-1-enyl)oxane  </t>
  </si>
  <si>
    <t xml:space="preserve">trans-ß-Ocimene
(3E)-3,7-dimethylocta-1,3,6-triene  </t>
  </si>
  <si>
    <t>Farnesol, Isomer a
3,7,11-trimethyldodeca-2,6,10-trien-1-ol</t>
  </si>
  <si>
    <t>L-Borneol
1,7,7-trimethylbicyclo[2.2.1]heptan-2-ol</t>
  </si>
  <si>
    <t>Carvacrol
2-methyl-5-(propan-2-yl)phenol</t>
  </si>
  <si>
    <t xml:space="preserve">Sabinene hydrate
2-methyl-5-propan-2-ylbicyclo[3.1.0]hexan-2-ol  </t>
  </si>
  <si>
    <t>L-Limonene
4-isopropenyl-1-methylcyclohexene</t>
  </si>
  <si>
    <t>Coniferan Isomer 1
2-(2-methylbutan-2-yl)cyclohexyl acetate</t>
  </si>
  <si>
    <t>Tetrahydrolinalool
3,7-dimethyloctan-3-ol</t>
  </si>
  <si>
    <t>p-tert-Butylcyclohexanone
4-tert-butylcyclohexan-1-one</t>
  </si>
  <si>
    <t>Sabinene
4-methylidene-1-(propan-2-yl)bicyclo[3.1.0]hexane</t>
  </si>
  <si>
    <t xml:space="preserve">1,4-Cineol
1-methyl-4-propan-2-yl-7-oxabicyclo[2.2.1]heptane  </t>
  </si>
  <si>
    <t xml:space="preserve">2-Undecanone
undecan-2-one  </t>
  </si>
  <si>
    <t>Naphthalene, 2-ethoxy-
2-ethoxynaphthalene</t>
  </si>
  <si>
    <t>(E)-Cinnamyl alcohol
3-phenylpropan-1-ol</t>
  </si>
  <si>
    <t xml:space="preserve">Squalene
(6E,10E,14E,18E)-2,6,10,15,19,23-hexamethyltetracosa-2,6,10,14,18,22-hexaene  </t>
  </si>
  <si>
    <t xml:space="preserve">ß-Ionone epoxide
(E)-4-(2,2,6-trimethyl-7-oxabicyclo[4.1.0]heptan-1-yl)but-3-en-2-one  </t>
  </si>
  <si>
    <t>Methyldihydrojasmonat
methyl 3-oxo-2-pentylcyclopentaneacetate</t>
  </si>
  <si>
    <t xml:space="preserve">a-Phellandrene
(5R)-2-methyl-5-propan-2-ylcyclohexa-1,3-diene  </t>
  </si>
  <si>
    <t>Nicotine
3-(1-methylpyrrolidin-2-yl)pyridine</t>
  </si>
  <si>
    <t xml:space="preserve">Terpinen-4-ol
4-methyl-1-propan-2-ylcyclohex-3-en-1-ol  </t>
  </si>
  <si>
    <t xml:space="preserve">Terpinolene
4-methyl-1-propan-2-ylcyclohex-3-en-1-ol  </t>
  </si>
  <si>
    <t>a-Tocopherol
2,5,7,8-tetramethyl-2-(4,8,12-trimethyltridecyl)chroman-6-ol</t>
  </si>
  <si>
    <t>a-Terpinyl acetate
2-(4-methylcyclohex-3-en-1-yl)propan-2-yl acetate</t>
  </si>
  <si>
    <t>Lilial
3-(4-tert-butylphenyl)-2-methylpropanal</t>
  </si>
  <si>
    <t xml:space="preserve">Furfuryl alcohol
furan-2-ylmethanol  </t>
  </si>
  <si>
    <t>gamma-Terpinene
p-mentha-1,4-diene</t>
  </si>
  <si>
    <t>Plasticizer (adipate)
1,6-dibutyl hexanedioate</t>
  </si>
  <si>
    <t xml:space="preserve">Dipropyl phthalate
dipropyl benzene-1,2-dicarboxylate  </t>
  </si>
  <si>
    <t xml:space="preserve">Diisohexyl phthalate
bis(4-methylpentyl) benzene-1,2-dicarboxylate  </t>
  </si>
  <si>
    <t>Plastic additive 27
1,4-bis(2-ethylhexyl) benzene-1,4-dicarboxylate</t>
  </si>
  <si>
    <t>Dicyclohexyl phthalate
1,2-dicyclohexyl benzene-1,2-dicarboxylate</t>
  </si>
  <si>
    <t>(DiBP)
1,2-bis(2-methylpropyl) benzene-1,2-dicarboxylate</t>
  </si>
  <si>
    <t>Dihexyl Phthalate
1,2-Benzenedicarboxylic acid, 1,2-dihexyl ester</t>
  </si>
  <si>
    <t>Benzyl butyl phthalate
1-benzyl 2-butyl benzene-1,2-dicarboxylate</t>
  </si>
  <si>
    <t>Caprolactam
azepan-2-one</t>
  </si>
  <si>
    <t xml:space="preserve">2-Piperidinone
piperidin-2-one  </t>
  </si>
  <si>
    <t>Pentylsalicylat 
pentyl 2-hydroxybenzoate</t>
  </si>
  <si>
    <t>(2-Ethylhexyl-p-methoxycinnamat)
(2R)-2-ethylhexyl (2E)-3-(4-methoxyphenyl)prop-2-enoate; (2S)-2-ethylhexyl (2E)-3-(4-methoxyphenyl)prop-2-enoate</t>
  </si>
  <si>
    <t>Dimethylacetamide
N,N-dimethylacetamide</t>
  </si>
  <si>
    <t>t Anethole
1-methoxy-4-prop-1-en-1-ylbenzene</t>
  </si>
  <si>
    <r>
      <rPr>
        <b/>
        <sz val="11"/>
        <color rgb="FFC00000"/>
        <rFont val="Calibri"/>
        <family val="2"/>
        <scheme val="minor"/>
      </rPr>
      <t>Formatting information</t>
    </r>
    <r>
      <rPr>
        <sz val="11"/>
        <color rgb="FFC00000"/>
        <rFont val="Calibri"/>
        <family val="2"/>
        <scheme val="minor"/>
      </rPr>
      <t xml:space="preserve">: </t>
    </r>
  </si>
  <si>
    <t>corresponding theoretical concentration in pellets according to the different quality levels as introduced in the Guideline (may exceed 1 kg/kg by calculation)</t>
  </si>
  <si>
    <t>please be aware of your language settings and the use of "," and "." for either digit grouping or as decimal separator</t>
  </si>
  <si>
    <t xml:space="preserve">1 = </t>
  </si>
  <si>
    <t>1000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</si>
</sst>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19" x14ac:knownFonts="1">
    <font>
      <sz val="11"/>
      <color theme="1"/>
      <name val="Calibri"/>
      <family val="2"/>
      <scheme val="minor"/>
    </font>
    <font>
      <b/>
      <sz val="11"/>
      <color theme="1"/>
      <name val="Calibri"/>
      <family val="2"/>
      <scheme val="minor"/>
    </font>
    <font>
      <sz val="10"/>
      <name val="Arial"/>
      <family val="2"/>
    </font>
    <font>
      <sz val="11"/>
      <name val="Calibri"/>
      <family val="2"/>
      <scheme val="minor"/>
    </font>
    <font>
      <sz val="11"/>
      <color indexed="8"/>
      <name val="Calibri"/>
      <family val="2"/>
      <scheme val="minor"/>
    </font>
    <font>
      <sz val="11"/>
      <color theme="1"/>
      <name val="Calibri"/>
      <family val="2"/>
      <charset val="162"/>
      <scheme val="minor"/>
    </font>
    <font>
      <sz val="11"/>
      <name val="Calibri"/>
      <scheme val="minor"/>
    </font>
    <font>
      <b/>
      <i/>
      <sz val="11"/>
      <color theme="1"/>
      <name val="Calibri"/>
      <family val="2"/>
      <scheme val="minor"/>
    </font>
    <font>
      <b/>
      <sz val="11"/>
      <name val="Calibri"/>
      <family val="2"/>
      <scheme val="minor"/>
    </font>
    <font>
      <sz val="11"/>
      <name val="Calibri"/>
      <family val="2"/>
      <charset val="1"/>
    </font>
    <font>
      <sz val="11"/>
      <name val="Calibri"/>
      <charset val="1"/>
    </font>
    <font>
      <sz val="11"/>
      <name val="Calibri"/>
    </font>
    <font>
      <sz val="12"/>
      <name val="Calibri"/>
      <family val="2"/>
      <scheme val="minor"/>
    </font>
    <font>
      <sz val="10"/>
      <name val="Roboto"/>
      <charset val="1"/>
    </font>
    <font>
      <sz val="10"/>
      <name val="Calibri"/>
      <scheme val="minor"/>
    </font>
    <font>
      <sz val="11"/>
      <name val="Aptos Narrow"/>
      <charset val="1"/>
    </font>
    <font>
      <sz val="12"/>
      <name val="Calibri"/>
    </font>
    <font>
      <sz val="11"/>
      <color rgb="FFC00000"/>
      <name val="Calibri"/>
      <family val="2"/>
      <scheme val="minor"/>
    </font>
    <font>
      <b/>
      <sz val="11"/>
      <color rgb="FFC00000"/>
      <name val="Calibri"/>
      <family val="2"/>
      <scheme val="minor"/>
    </font>
  </fonts>
  <fills count="3">
    <fill>
      <patternFill patternType="none"/>
    </fill>
    <fill>
      <patternFill patternType="gray125"/>
    </fill>
    <fill>
      <patternFill patternType="solid">
        <fgColor theme="0"/>
        <bgColor indexed="64"/>
      </patternFill>
    </fill>
  </fills>
  <borders count="21">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rgb="FF000000"/>
      </left>
      <right style="medium">
        <color rgb="FF000000"/>
      </right>
      <top/>
      <bottom style="medium">
        <color rgb="FF000000"/>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indexed="64"/>
      </left>
      <right/>
      <top/>
      <bottom style="medium">
        <color rgb="FF000000"/>
      </bottom>
      <diagonal/>
    </border>
    <border>
      <left style="medium">
        <color rgb="FF000000"/>
      </left>
      <right style="medium">
        <color indexed="64"/>
      </right>
      <top/>
      <bottom style="medium">
        <color rgb="FF000000"/>
      </bottom>
      <diagonal/>
    </border>
    <border>
      <left style="medium">
        <color indexed="64"/>
      </left>
      <right/>
      <top/>
      <bottom/>
      <diagonal/>
    </border>
    <border>
      <left/>
      <right style="medium">
        <color indexed="64"/>
      </right>
      <top/>
      <bottom/>
      <diagonal/>
    </border>
    <border>
      <left style="medium">
        <color indexed="64"/>
      </left>
      <right style="medium">
        <color rgb="FF000000"/>
      </right>
      <top/>
      <bottom style="medium">
        <color rgb="FF000000"/>
      </bottom>
      <diagonal/>
    </border>
    <border>
      <left/>
      <right style="medium">
        <color indexed="64"/>
      </right>
      <top style="medium">
        <color indexed="64"/>
      </top>
      <bottom style="medium">
        <color indexed="64"/>
      </bottom>
      <diagonal/>
    </border>
    <border>
      <left style="medium">
        <color rgb="FF000000"/>
      </left>
      <right style="thin">
        <color indexed="64"/>
      </right>
      <top/>
      <bottom style="medium">
        <color rgb="FF000000"/>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
    <xf numFmtId="0" fontId="0" fillId="0" borderId="0"/>
    <xf numFmtId="0" fontId="2" fillId="0" borderId="0"/>
    <xf numFmtId="0" fontId="4" fillId="0" borderId="0"/>
    <xf numFmtId="0" fontId="5" fillId="0" borderId="0"/>
  </cellStyleXfs>
  <cellXfs count="70">
    <xf numFmtId="0" fontId="0" fillId="0" borderId="0" xfId="0"/>
    <xf numFmtId="0" fontId="0" fillId="0" borderId="0" xfId="0" applyAlignment="1">
      <alignment horizontal="left" vertical="top"/>
    </xf>
    <xf numFmtId="0" fontId="7" fillId="0" borderId="0" xfId="0" applyFont="1"/>
    <xf numFmtId="0" fontId="1" fillId="0" borderId="0" xfId="0" applyFont="1"/>
    <xf numFmtId="0" fontId="6" fillId="0" borderId="0" xfId="0" applyFont="1" applyAlignment="1">
      <alignment horizontal="left" vertical="top" wrapText="1"/>
    </xf>
    <xf numFmtId="0" fontId="3" fillId="0" borderId="0" xfId="0" applyFont="1" applyAlignment="1">
      <alignment horizontal="left" vertical="top" wrapText="1"/>
    </xf>
    <xf numFmtId="0" fontId="3" fillId="0" borderId="0" xfId="0" applyFont="1" applyAlignment="1">
      <alignment horizontal="left" vertical="top"/>
    </xf>
    <xf numFmtId="0" fontId="3" fillId="0" borderId="0" xfId="0" applyFont="1" applyAlignment="1">
      <alignment vertical="top"/>
    </xf>
    <xf numFmtId="0" fontId="8" fillId="0" borderId="2" xfId="0" applyFont="1" applyBorder="1" applyAlignment="1">
      <alignment horizontal="center"/>
    </xf>
    <xf numFmtId="0" fontId="3" fillId="0" borderId="0" xfId="0" applyFont="1"/>
    <xf numFmtId="0" fontId="8" fillId="0" borderId="3" xfId="0" applyFont="1" applyBorder="1" applyAlignment="1">
      <alignment horizontal="right"/>
    </xf>
    <xf numFmtId="0" fontId="8" fillId="0" borderId="5" xfId="0" applyFont="1" applyBorder="1" applyAlignment="1">
      <alignment horizontal="center" wrapText="1"/>
    </xf>
    <xf numFmtId="0" fontId="8" fillId="0" borderId="4" xfId="0" applyFont="1" applyBorder="1" applyAlignment="1">
      <alignment wrapText="1"/>
    </xf>
    <xf numFmtId="0" fontId="8" fillId="0" borderId="7" xfId="0" applyFont="1" applyBorder="1" applyAlignment="1">
      <alignment wrapText="1"/>
    </xf>
    <xf numFmtId="164" fontId="8" fillId="0" borderId="4" xfId="0" applyNumberFormat="1" applyFont="1" applyBorder="1" applyAlignment="1">
      <alignment horizontal="left" wrapText="1"/>
    </xf>
    <xf numFmtId="49" fontId="8" fillId="0" borderId="8" xfId="0" applyNumberFormat="1" applyFont="1" applyBorder="1" applyAlignment="1">
      <alignment wrapText="1"/>
    </xf>
    <xf numFmtId="0" fontId="8" fillId="0" borderId="5" xfId="0" applyFont="1" applyBorder="1" applyAlignment="1">
      <alignment wrapText="1"/>
    </xf>
    <xf numFmtId="0" fontId="8" fillId="2" borderId="11" xfId="0" applyFont="1" applyFill="1" applyBorder="1" applyAlignment="1">
      <alignment vertical="top" wrapText="1"/>
    </xf>
    <xf numFmtId="0" fontId="8" fillId="2" borderId="6" xfId="0" applyFont="1" applyFill="1" applyBorder="1" applyAlignment="1">
      <alignment wrapText="1"/>
    </xf>
    <xf numFmtId="0" fontId="8" fillId="2" borderId="5" xfId="0" applyFont="1" applyFill="1" applyBorder="1" applyAlignment="1">
      <alignment wrapText="1"/>
    </xf>
    <xf numFmtId="0" fontId="8" fillId="2" borderId="4" xfId="0" applyFont="1" applyFill="1" applyBorder="1" applyAlignment="1">
      <alignment wrapText="1"/>
    </xf>
    <xf numFmtId="49" fontId="8" fillId="2" borderId="8" xfId="0" applyNumberFormat="1" applyFont="1" applyFill="1" applyBorder="1" applyAlignment="1">
      <alignment wrapText="1"/>
    </xf>
    <xf numFmtId="0" fontId="8" fillId="2" borderId="4" xfId="0" applyFont="1" applyFill="1" applyBorder="1" applyAlignment="1">
      <alignment horizontal="center"/>
    </xf>
    <xf numFmtId="0" fontId="8" fillId="2" borderId="13" xfId="0" applyFont="1" applyFill="1" applyBorder="1" applyAlignment="1">
      <alignment horizontal="center"/>
    </xf>
    <xf numFmtId="0" fontId="3" fillId="0" borderId="2" xfId="0" applyFont="1" applyBorder="1"/>
    <xf numFmtId="2" fontId="3" fillId="0" borderId="2" xfId="0" applyNumberFormat="1" applyFont="1" applyBorder="1" applyAlignment="1">
      <alignment wrapText="1"/>
    </xf>
    <xf numFmtId="0" fontId="8" fillId="2" borderId="0" xfId="0" applyFont="1" applyFill="1"/>
    <xf numFmtId="0" fontId="3" fillId="0" borderId="9" xfId="0" applyFont="1" applyBorder="1" applyAlignment="1">
      <alignment wrapText="1"/>
    </xf>
    <xf numFmtId="0" fontId="3" fillId="0" borderId="0" xfId="0" applyFont="1" applyAlignment="1">
      <alignment wrapText="1"/>
    </xf>
    <xf numFmtId="0" fontId="3" fillId="0" borderId="0" xfId="0" applyFont="1" applyAlignment="1">
      <alignment horizontal="left"/>
    </xf>
    <xf numFmtId="49" fontId="3" fillId="0" borderId="10" xfId="0" applyNumberFormat="1" applyFont="1" applyBorder="1" applyAlignment="1">
      <alignment wrapText="1"/>
    </xf>
    <xf numFmtId="3" fontId="3" fillId="0" borderId="0" xfId="0" applyNumberFormat="1" applyFont="1" applyAlignment="1">
      <alignment wrapText="1"/>
    </xf>
    <xf numFmtId="49" fontId="3" fillId="0" borderId="9" xfId="0" applyNumberFormat="1" applyFont="1" applyBorder="1" applyAlignment="1">
      <alignment wrapText="1"/>
    </xf>
    <xf numFmtId="0" fontId="3" fillId="0" borderId="14" xfId="0" applyFont="1" applyBorder="1"/>
    <xf numFmtId="164" fontId="3" fillId="0" borderId="0" xfId="0" applyNumberFormat="1" applyFont="1" applyAlignment="1">
      <alignment horizontal="left"/>
    </xf>
    <xf numFmtId="0" fontId="3" fillId="0" borderId="0" xfId="0" applyFont="1" applyAlignment="1">
      <alignment vertical="top" wrapText="1"/>
    </xf>
    <xf numFmtId="0" fontId="9" fillId="0" borderId="0" xfId="0" applyFont="1"/>
    <xf numFmtId="4" fontId="3" fillId="0" borderId="0" xfId="0" applyNumberFormat="1" applyFont="1" applyAlignment="1">
      <alignment wrapText="1"/>
    </xf>
    <xf numFmtId="164" fontId="3" fillId="0" borderId="0" xfId="0" applyNumberFormat="1" applyFont="1" applyAlignment="1">
      <alignment horizontal="left" wrapText="1"/>
    </xf>
    <xf numFmtId="49" fontId="3" fillId="0" borderId="0" xfId="0" applyNumberFormat="1" applyFont="1" applyAlignment="1">
      <alignment wrapText="1"/>
    </xf>
    <xf numFmtId="0" fontId="3" fillId="0" borderId="0" xfId="0" applyFont="1" applyAlignment="1">
      <alignment horizontal="left" wrapText="1"/>
    </xf>
    <xf numFmtId="0" fontId="10" fillId="0" borderId="0" xfId="0" applyFont="1"/>
    <xf numFmtId="164" fontId="10" fillId="0" borderId="0" xfId="0" applyNumberFormat="1" applyFont="1" applyAlignment="1">
      <alignment horizontal="left"/>
    </xf>
    <xf numFmtId="0" fontId="11" fillId="0" borderId="0" xfId="0" applyFont="1" applyAlignment="1">
      <alignment horizontal="left" vertical="top" wrapText="1"/>
    </xf>
    <xf numFmtId="164" fontId="9" fillId="0" borderId="0" xfId="0" applyNumberFormat="1" applyFont="1" applyAlignment="1">
      <alignment horizontal="left"/>
    </xf>
    <xf numFmtId="0" fontId="12" fillId="0" borderId="0" xfId="0" applyFont="1" applyAlignment="1">
      <alignment vertical="top"/>
    </xf>
    <xf numFmtId="0" fontId="13" fillId="0" borderId="0" xfId="0" applyFont="1" applyAlignment="1">
      <alignment wrapText="1"/>
    </xf>
    <xf numFmtId="164" fontId="15" fillId="0" borderId="0" xfId="0" applyNumberFormat="1" applyFont="1" applyAlignment="1">
      <alignment horizontal="left"/>
    </xf>
    <xf numFmtId="49" fontId="6" fillId="0" borderId="0" xfId="0" applyNumberFormat="1" applyFont="1" applyAlignment="1">
      <alignment horizontal="left" vertical="top" wrapText="1"/>
    </xf>
    <xf numFmtId="0" fontId="16" fillId="0" borderId="0" xfId="0" applyFont="1" applyAlignment="1">
      <alignment horizontal="left" vertical="top" wrapText="1"/>
    </xf>
    <xf numFmtId="49" fontId="3" fillId="0" borderId="0" xfId="0" applyNumberFormat="1" applyFont="1" applyAlignment="1">
      <alignment horizontal="left" vertical="top" wrapText="1"/>
    </xf>
    <xf numFmtId="0" fontId="3" fillId="0" borderId="0" xfId="0" applyFont="1" applyAlignment="1">
      <alignment horizontal="right"/>
    </xf>
    <xf numFmtId="0" fontId="3" fillId="0" borderId="0" xfId="0" applyFont="1" applyAlignment="1">
      <alignment horizontal="center"/>
    </xf>
    <xf numFmtId="0" fontId="0" fillId="0" borderId="15" xfId="0" applyBorder="1" applyAlignment="1">
      <alignment horizontal="left" vertical="top" wrapText="1"/>
    </xf>
    <xf numFmtId="0" fontId="0" fillId="0" borderId="16" xfId="0" applyBorder="1" applyAlignment="1">
      <alignment horizontal="left" vertical="top" wrapText="1"/>
    </xf>
    <xf numFmtId="0" fontId="0" fillId="0" borderId="17" xfId="0" applyBorder="1" applyAlignment="1">
      <alignment horizontal="left" vertical="top" wrapText="1"/>
    </xf>
    <xf numFmtId="0" fontId="0" fillId="0" borderId="18" xfId="0" applyBorder="1" applyAlignment="1">
      <alignment horizontal="left" vertical="top"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0" fillId="0" borderId="0" xfId="0" applyAlignment="1">
      <alignment horizontal="left" vertical="top" wrapText="1"/>
    </xf>
    <xf numFmtId="0" fontId="8" fillId="0" borderId="1" xfId="0" applyFont="1" applyBorder="1" applyAlignment="1">
      <alignment horizontal="center"/>
    </xf>
    <xf numFmtId="0" fontId="8" fillId="0" borderId="2" xfId="0" applyFont="1" applyBorder="1" applyAlignment="1">
      <alignment horizontal="center"/>
    </xf>
    <xf numFmtId="0" fontId="8" fillId="0" borderId="12" xfId="0" applyFont="1" applyBorder="1" applyAlignment="1">
      <alignment horizontal="center"/>
    </xf>
    <xf numFmtId="0" fontId="8" fillId="0" borderId="1" xfId="0" applyFont="1" applyBorder="1" applyAlignment="1">
      <alignment horizontal="center" wrapText="1"/>
    </xf>
    <xf numFmtId="0" fontId="8" fillId="0" borderId="2" xfId="0" applyFont="1" applyBorder="1" applyAlignment="1">
      <alignment horizontal="center" wrapText="1"/>
    </xf>
    <xf numFmtId="164" fontId="8" fillId="0" borderId="2" xfId="0" applyNumberFormat="1" applyFont="1" applyBorder="1" applyAlignment="1">
      <alignment horizontal="center" wrapText="1"/>
    </xf>
    <xf numFmtId="0" fontId="8" fillId="0" borderId="12" xfId="0" applyFont="1" applyBorder="1" applyAlignment="1">
      <alignment horizontal="center" wrapText="1"/>
    </xf>
    <xf numFmtId="0" fontId="3" fillId="0" borderId="1" xfId="0" applyFont="1" applyBorder="1" applyAlignment="1">
      <alignment horizontal="center" wrapText="1"/>
    </xf>
    <xf numFmtId="0" fontId="17" fillId="0" borderId="0" xfId="0" applyFont="1"/>
    <xf numFmtId="4" fontId="17" fillId="0" borderId="0" xfId="0" applyNumberFormat="1" applyFont="1"/>
  </cellXfs>
  <cellStyles count="4">
    <cellStyle name="Normal" xfId="0" builtinId="0"/>
    <cellStyle name="Normal 2" xfId="3" xr:uid="{C9C27552-B1F5-403E-BD3B-711C7B2BB3FB}"/>
    <cellStyle name="Standard 2" xfId="2" xr:uid="{00000000-0005-0000-0000-000001000000}"/>
    <cellStyle name="Standard 3" xfId="1" xr:uid="{00000000-0005-0000-0000-000002000000}"/>
  </cellStyles>
  <dxfs count="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DFC9EF"/>
      <color rgb="FF00F0C4"/>
      <color rgb="FF95E8D9"/>
      <color rgb="FFFFFFCC"/>
      <color rgb="FFB9BF00"/>
      <color rgb="FFF5848F"/>
      <color rgb="FFFF2F00"/>
      <color rgb="FF76BF00"/>
      <color rgb="FFE4F7D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connections" Target="connections.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4BF5AE-D8A1-4AC6-AFF2-23234B6EAA33}">
  <sheetPr codeName="Tabelle1"/>
  <dimension ref="A1:H38"/>
  <sheetViews>
    <sheetView workbookViewId="0">
      <selection activeCell="J6" sqref="J6"/>
    </sheetView>
  </sheetViews>
  <sheetFormatPr defaultColWidth="11.42578125" defaultRowHeight="15" x14ac:dyDescent="0.25"/>
  <cols>
    <col min="1" max="1" width="29" customWidth="1"/>
    <col min="2" max="2" width="55.7109375" customWidth="1"/>
    <col min="3" max="3" width="30.42578125" bestFit="1" customWidth="1"/>
  </cols>
  <sheetData>
    <row r="1" spans="1:8" x14ac:dyDescent="0.25">
      <c r="A1" s="2" t="s">
        <v>2554</v>
      </c>
    </row>
    <row r="2" spans="1:8" ht="15.75" thickBot="1" x14ac:dyDescent="0.3"/>
    <row r="3" spans="1:8" ht="30.95" customHeight="1" x14ac:dyDescent="0.25">
      <c r="A3" s="53" t="s">
        <v>2542</v>
      </c>
      <c r="B3" s="54"/>
      <c r="C3" s="54"/>
      <c r="D3" s="54"/>
      <c r="E3" s="55"/>
    </row>
    <row r="4" spans="1:8" ht="30.95" customHeight="1" thickBot="1" x14ac:dyDescent="0.3">
      <c r="A4" s="56"/>
      <c r="B4" s="57"/>
      <c r="C4" s="57"/>
      <c r="D4" s="57"/>
      <c r="E4" s="58"/>
    </row>
    <row r="5" spans="1:8" x14ac:dyDescent="0.25">
      <c r="A5" s="68" t="s">
        <v>3055</v>
      </c>
      <c r="B5" s="68" t="s">
        <v>3057</v>
      </c>
      <c r="C5" s="68"/>
      <c r="D5" s="68"/>
      <c r="E5" s="68"/>
      <c r="F5" s="68" t="s">
        <v>3058</v>
      </c>
      <c r="G5" s="69">
        <v>1</v>
      </c>
    </row>
    <row r="6" spans="1:8" x14ac:dyDescent="0.25">
      <c r="F6" s="68" t="s">
        <v>3059</v>
      </c>
      <c r="G6" s="69">
        <v>1000</v>
      </c>
    </row>
    <row r="7" spans="1:8" x14ac:dyDescent="0.25">
      <c r="A7" t="s">
        <v>2512</v>
      </c>
    </row>
    <row r="8" spans="1:8" x14ac:dyDescent="0.25">
      <c r="A8" s="2" t="s">
        <v>1664</v>
      </c>
    </row>
    <row r="9" spans="1:8" x14ac:dyDescent="0.25">
      <c r="A9" t="s">
        <v>2513</v>
      </c>
      <c r="B9" t="s">
        <v>2523</v>
      </c>
    </row>
    <row r="10" spans="1:8" x14ac:dyDescent="0.25">
      <c r="A10" t="s">
        <v>1</v>
      </c>
      <c r="B10" t="s">
        <v>2524</v>
      </c>
    </row>
    <row r="11" spans="1:8" x14ac:dyDescent="0.25">
      <c r="A11" t="s">
        <v>2501</v>
      </c>
      <c r="B11" t="s">
        <v>2525</v>
      </c>
    </row>
    <row r="12" spans="1:8" x14ac:dyDescent="0.25">
      <c r="A12" s="2" t="s">
        <v>1667</v>
      </c>
    </row>
    <row r="13" spans="1:8" x14ac:dyDescent="0.25">
      <c r="A13" t="s">
        <v>1563</v>
      </c>
      <c r="B13" t="s">
        <v>2526</v>
      </c>
    </row>
    <row r="14" spans="1:8" ht="47.1" customHeight="1" x14ac:dyDescent="0.25">
      <c r="A14" s="1" t="s">
        <v>1564</v>
      </c>
      <c r="B14" s="59" t="s">
        <v>2529</v>
      </c>
      <c r="C14" s="59"/>
      <c r="D14" s="59"/>
      <c r="E14" s="59"/>
      <c r="F14" s="59"/>
      <c r="G14" s="59"/>
      <c r="H14" s="59"/>
    </row>
    <row r="15" spans="1:8" x14ac:dyDescent="0.25">
      <c r="A15" t="s">
        <v>2511</v>
      </c>
      <c r="B15" t="s">
        <v>2527</v>
      </c>
    </row>
    <row r="16" spans="1:8" x14ac:dyDescent="0.25">
      <c r="A16" t="s">
        <v>1565</v>
      </c>
      <c r="B16" t="s">
        <v>2543</v>
      </c>
    </row>
    <row r="17" spans="1:2" x14ac:dyDescent="0.25">
      <c r="A17" t="s">
        <v>1566</v>
      </c>
      <c r="B17" t="s">
        <v>2528</v>
      </c>
    </row>
    <row r="18" spans="1:2" x14ac:dyDescent="0.25">
      <c r="A18" s="2" t="s">
        <v>2514</v>
      </c>
    </row>
    <row r="19" spans="1:2" x14ac:dyDescent="0.25">
      <c r="A19" t="s">
        <v>2547</v>
      </c>
      <c r="B19" t="s">
        <v>2550</v>
      </c>
    </row>
    <row r="20" spans="1:2" x14ac:dyDescent="0.25">
      <c r="A20" t="s">
        <v>2548</v>
      </c>
      <c r="B20" t="s">
        <v>2551</v>
      </c>
    </row>
    <row r="21" spans="1:2" x14ac:dyDescent="0.25">
      <c r="A21" t="s">
        <v>2549</v>
      </c>
      <c r="B21" t="s">
        <v>2552</v>
      </c>
    </row>
    <row r="22" spans="1:2" x14ac:dyDescent="0.25">
      <c r="A22" s="2" t="s">
        <v>1665</v>
      </c>
    </row>
    <row r="23" spans="1:2" x14ac:dyDescent="0.25">
      <c r="A23" t="s">
        <v>2515</v>
      </c>
      <c r="B23" t="s">
        <v>2530</v>
      </c>
    </row>
    <row r="24" spans="1:2" x14ac:dyDescent="0.25">
      <c r="A24" t="s">
        <v>1564</v>
      </c>
      <c r="B24" t="s">
        <v>2531</v>
      </c>
    </row>
    <row r="25" spans="1:2" x14ac:dyDescent="0.25">
      <c r="A25" t="s">
        <v>2516</v>
      </c>
      <c r="B25" t="s">
        <v>2531</v>
      </c>
    </row>
    <row r="26" spans="1:2" x14ac:dyDescent="0.25">
      <c r="A26" t="s">
        <v>1565</v>
      </c>
      <c r="B26" t="s">
        <v>2531</v>
      </c>
    </row>
    <row r="27" spans="1:2" x14ac:dyDescent="0.25">
      <c r="A27" t="s">
        <v>1566</v>
      </c>
      <c r="B27" t="s">
        <v>2531</v>
      </c>
    </row>
    <row r="28" spans="1:2" x14ac:dyDescent="0.25">
      <c r="A28" s="3" t="s">
        <v>1666</v>
      </c>
    </row>
    <row r="29" spans="1:2" x14ac:dyDescent="0.25">
      <c r="A29" t="s">
        <v>2517</v>
      </c>
      <c r="B29" t="s">
        <v>2534</v>
      </c>
    </row>
    <row r="30" spans="1:2" x14ac:dyDescent="0.25">
      <c r="A30" t="s">
        <v>2518</v>
      </c>
      <c r="B30" t="s">
        <v>2535</v>
      </c>
    </row>
    <row r="31" spans="1:2" x14ac:dyDescent="0.25">
      <c r="A31" t="s">
        <v>5</v>
      </c>
      <c r="B31" t="s">
        <v>2532</v>
      </c>
    </row>
    <row r="32" spans="1:2" x14ac:dyDescent="0.25">
      <c r="A32" t="s">
        <v>6</v>
      </c>
      <c r="B32" t="s">
        <v>2533</v>
      </c>
    </row>
    <row r="34" spans="1:2" x14ac:dyDescent="0.25">
      <c r="A34" t="s">
        <v>2</v>
      </c>
      <c r="B34" t="s">
        <v>2536</v>
      </c>
    </row>
    <row r="35" spans="1:2" x14ac:dyDescent="0.25">
      <c r="A35" t="s">
        <v>2519</v>
      </c>
      <c r="B35" t="s">
        <v>2537</v>
      </c>
    </row>
    <row r="36" spans="1:2" x14ac:dyDescent="0.25">
      <c r="A36" t="s">
        <v>2520</v>
      </c>
      <c r="B36" t="s">
        <v>2538</v>
      </c>
    </row>
    <row r="37" spans="1:2" x14ac:dyDescent="0.25">
      <c r="A37" t="s">
        <v>2522</v>
      </c>
      <c r="B37" t="s">
        <v>2540</v>
      </c>
    </row>
    <row r="38" spans="1:2" x14ac:dyDescent="0.25">
      <c r="A38" t="s">
        <v>2521</v>
      </c>
      <c r="B38" t="s">
        <v>2539</v>
      </c>
    </row>
  </sheetData>
  <mergeCells count="2">
    <mergeCell ref="A3:E4"/>
    <mergeCell ref="B14:H14"/>
  </mergeCells>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C9925A-31CA-4C73-996D-9AEE9649674F}">
  <dimension ref="A1:Y857"/>
  <sheetViews>
    <sheetView tabSelected="1" zoomScale="115" zoomScaleNormal="115" workbookViewId="0">
      <pane ySplit="2" topLeftCell="A506" activePane="bottomLeft" state="frozen"/>
      <selection pane="bottomLeft" activeCell="I1" sqref="I1:K1"/>
    </sheetView>
  </sheetViews>
  <sheetFormatPr defaultColWidth="19.7109375" defaultRowHeight="15" x14ac:dyDescent="0.25"/>
  <cols>
    <col min="1" max="1" width="24.5703125" style="7" customWidth="1"/>
    <col min="2" max="2" width="30.42578125" style="6" customWidth="1"/>
    <col min="3" max="3" width="18.140625" style="28" bestFit="1" customWidth="1"/>
    <col min="4" max="4" width="9.140625" style="27" customWidth="1"/>
    <col min="5" max="5" width="9.85546875" style="28" customWidth="1"/>
    <col min="6" max="6" width="12.85546875" style="34" customWidth="1"/>
    <col min="7" max="7" width="15.7109375" style="28" customWidth="1"/>
    <col min="8" max="8" width="14.7109375" style="30" customWidth="1"/>
    <col min="9" max="11" width="15.140625" style="28" customWidth="1"/>
    <col min="12" max="12" width="11.140625" style="27" customWidth="1"/>
    <col min="13" max="13" width="10.5703125" style="28" customWidth="1"/>
    <col min="14" max="14" width="20.85546875" style="28" customWidth="1"/>
    <col min="15" max="15" width="12.28515625" style="28" bestFit="1" customWidth="1"/>
    <col min="16" max="16" width="14.7109375" style="30" customWidth="1"/>
    <col min="17" max="17" width="18.85546875" style="52" bestFit="1" customWidth="1"/>
    <col min="18" max="18" width="19.42578125" style="52" bestFit="1" customWidth="1"/>
    <col min="19" max="19" width="10.140625" style="52" bestFit="1" customWidth="1"/>
    <col min="20" max="20" width="22.42578125" style="33" bestFit="1" customWidth="1"/>
    <col min="21" max="21" width="28.7109375" style="28" customWidth="1"/>
    <col min="22" max="22" width="18.140625" style="28" customWidth="1"/>
    <col min="23" max="16384" width="19.7109375" style="9"/>
  </cols>
  <sheetData>
    <row r="1" spans="1:25" ht="61.5" customHeight="1" thickBot="1" x14ac:dyDescent="0.3">
      <c r="A1" s="60" t="s">
        <v>1664</v>
      </c>
      <c r="B1" s="61"/>
      <c r="C1" s="62"/>
      <c r="D1" s="63" t="s">
        <v>1667</v>
      </c>
      <c r="E1" s="64"/>
      <c r="F1" s="65"/>
      <c r="G1" s="64"/>
      <c r="H1" s="66"/>
      <c r="I1" s="67" t="s">
        <v>3056</v>
      </c>
      <c r="J1" s="64"/>
      <c r="K1" s="66"/>
      <c r="L1" s="63" t="s">
        <v>1665</v>
      </c>
      <c r="M1" s="64"/>
      <c r="N1" s="64"/>
      <c r="O1" s="64"/>
      <c r="P1" s="66"/>
      <c r="Q1" s="60" t="s">
        <v>1666</v>
      </c>
      <c r="R1" s="61"/>
      <c r="S1" s="61"/>
      <c r="T1" s="61"/>
      <c r="U1" s="8"/>
      <c r="V1" s="8"/>
    </row>
    <row r="2" spans="1:25" s="26" customFormat="1" ht="52.5" customHeight="1" thickBot="1" x14ac:dyDescent="0.3">
      <c r="A2" s="10" t="s">
        <v>1562</v>
      </c>
      <c r="B2" s="11" t="s">
        <v>1</v>
      </c>
      <c r="C2" s="12" t="s">
        <v>2501</v>
      </c>
      <c r="D2" s="13" t="s">
        <v>1563</v>
      </c>
      <c r="E2" s="12" t="s">
        <v>1564</v>
      </c>
      <c r="F2" s="14" t="s">
        <v>2511</v>
      </c>
      <c r="G2" s="12" t="s">
        <v>1565</v>
      </c>
      <c r="H2" s="15" t="s">
        <v>1566</v>
      </c>
      <c r="I2" s="16" t="s">
        <v>2544</v>
      </c>
      <c r="J2" s="16" t="s">
        <v>2545</v>
      </c>
      <c r="K2" s="16" t="s">
        <v>2546</v>
      </c>
      <c r="L2" s="17" t="s">
        <v>1567</v>
      </c>
      <c r="M2" s="18" t="s">
        <v>1564</v>
      </c>
      <c r="N2" s="19" t="s">
        <v>1568</v>
      </c>
      <c r="O2" s="20" t="s">
        <v>1565</v>
      </c>
      <c r="P2" s="21" t="s">
        <v>1569</v>
      </c>
      <c r="Q2" s="22" t="s">
        <v>3</v>
      </c>
      <c r="R2" s="22" t="s">
        <v>4</v>
      </c>
      <c r="S2" s="22" t="s">
        <v>5</v>
      </c>
      <c r="T2" s="23" t="s">
        <v>6</v>
      </c>
      <c r="U2" s="24" t="s">
        <v>2</v>
      </c>
      <c r="V2" s="24" t="s">
        <v>1669</v>
      </c>
      <c r="W2" s="24" t="s">
        <v>1662</v>
      </c>
      <c r="X2" s="25" t="s">
        <v>2553</v>
      </c>
      <c r="Y2" s="25" t="s">
        <v>1663</v>
      </c>
    </row>
    <row r="3" spans="1:25" ht="18" customHeight="1" x14ac:dyDescent="0.25">
      <c r="A3" s="7" t="s">
        <v>1570</v>
      </c>
      <c r="B3" s="5" t="s">
        <v>7</v>
      </c>
      <c r="C3" s="5" t="s">
        <v>8</v>
      </c>
      <c r="D3" s="27" t="s">
        <v>1571</v>
      </c>
      <c r="E3" s="28" t="s">
        <v>1572</v>
      </c>
      <c r="F3" s="29">
        <v>7</v>
      </c>
      <c r="G3" s="28" t="s">
        <v>1609</v>
      </c>
      <c r="H3" s="30" t="s">
        <v>1573</v>
      </c>
      <c r="I3" s="31">
        <f>F3/0.0025*0.37</f>
        <v>1036</v>
      </c>
      <c r="J3" s="31">
        <f>F3/0.0025*15.5</f>
        <v>43400</v>
      </c>
      <c r="K3" s="31">
        <f>F3/0.0025*1923</f>
        <v>5384400</v>
      </c>
      <c r="L3" s="32"/>
      <c r="M3" s="28" t="s">
        <v>1572</v>
      </c>
      <c r="N3" s="9" t="s">
        <v>10</v>
      </c>
      <c r="P3" s="30" t="s">
        <v>1573</v>
      </c>
      <c r="Q3" s="9" t="s">
        <v>8</v>
      </c>
      <c r="R3" s="9"/>
      <c r="S3" s="9" t="s">
        <v>8</v>
      </c>
      <c r="T3" s="33" t="s">
        <v>8</v>
      </c>
      <c r="U3" s="9" t="s">
        <v>9</v>
      </c>
      <c r="V3" s="9" t="s">
        <v>1670</v>
      </c>
    </row>
    <row r="4" spans="1:25" ht="18" customHeight="1" x14ac:dyDescent="0.25">
      <c r="A4" s="7" t="s">
        <v>1570</v>
      </c>
      <c r="B4" s="4" t="s">
        <v>2555</v>
      </c>
      <c r="C4" s="5" t="s">
        <v>11</v>
      </c>
      <c r="D4" s="27" t="s">
        <v>1571</v>
      </c>
      <c r="E4" s="28" t="s">
        <v>1572</v>
      </c>
      <c r="F4" s="34">
        <v>1</v>
      </c>
      <c r="G4" s="28" t="s">
        <v>2508</v>
      </c>
      <c r="H4" s="30" t="s">
        <v>1573</v>
      </c>
      <c r="I4" s="31">
        <f>F4*1000/0.0025*0.37</f>
        <v>148000</v>
      </c>
      <c r="J4" s="31">
        <f>F4*1000/0.0025*15.5</f>
        <v>6200000</v>
      </c>
      <c r="K4" s="31">
        <f>F4*1000/0.0025*1923</f>
        <v>769200000</v>
      </c>
      <c r="M4" s="28" t="s">
        <v>1572</v>
      </c>
      <c r="N4" s="9" t="s">
        <v>10</v>
      </c>
      <c r="P4" s="30" t="s">
        <v>1573</v>
      </c>
      <c r="Q4" s="9"/>
      <c r="R4" s="9"/>
      <c r="S4" s="9"/>
      <c r="T4" s="33" t="s">
        <v>11</v>
      </c>
      <c r="U4" s="28" t="s">
        <v>12</v>
      </c>
      <c r="V4" s="28" t="s">
        <v>1671</v>
      </c>
    </row>
    <row r="5" spans="1:25" ht="18" customHeight="1" x14ac:dyDescent="0.25">
      <c r="A5" s="7" t="s">
        <v>1574</v>
      </c>
      <c r="B5" s="5" t="s">
        <v>13</v>
      </c>
      <c r="C5" s="5" t="s">
        <v>14</v>
      </c>
      <c r="D5" s="27" t="s">
        <v>1571</v>
      </c>
      <c r="E5" s="28" t="s">
        <v>1572</v>
      </c>
      <c r="F5" s="29">
        <v>790</v>
      </c>
      <c r="G5" s="28" t="s">
        <v>1609</v>
      </c>
      <c r="H5" s="30" t="s">
        <v>1573</v>
      </c>
      <c r="I5" s="31">
        <f t="shared" ref="I5:I8" si="0">F5/0.0025*0.37</f>
        <v>116920</v>
      </c>
      <c r="J5" s="31">
        <f t="shared" ref="J5:J8" si="1">F5/0.0025*15.5</f>
        <v>4898000</v>
      </c>
      <c r="K5" s="31">
        <f t="shared" ref="K5:K8" si="2">F5/0.0025*1923</f>
        <v>607668000</v>
      </c>
      <c r="M5" s="28" t="s">
        <v>1572</v>
      </c>
      <c r="N5" s="35" t="s">
        <v>15</v>
      </c>
      <c r="P5" s="30" t="s">
        <v>1573</v>
      </c>
      <c r="Q5" s="9"/>
      <c r="R5" s="9" t="s">
        <v>14</v>
      </c>
      <c r="S5" s="9"/>
      <c r="U5" s="28" t="s">
        <v>1672</v>
      </c>
      <c r="V5" s="28" t="s">
        <v>1673</v>
      </c>
    </row>
    <row r="6" spans="1:25" ht="18" customHeight="1" x14ac:dyDescent="0.25">
      <c r="A6" s="7" t="s">
        <v>1574</v>
      </c>
      <c r="B6" s="4" t="s">
        <v>2556</v>
      </c>
      <c r="C6" s="5" t="s">
        <v>16</v>
      </c>
      <c r="D6" s="27" t="s">
        <v>1571</v>
      </c>
      <c r="E6" s="28" t="s">
        <v>1572</v>
      </c>
      <c r="F6" s="29">
        <v>300</v>
      </c>
      <c r="G6" s="28" t="s">
        <v>1609</v>
      </c>
      <c r="H6" s="30" t="s">
        <v>1573</v>
      </c>
      <c r="I6" s="31">
        <f t="shared" si="0"/>
        <v>44400</v>
      </c>
      <c r="J6" s="31">
        <f t="shared" si="1"/>
        <v>1860000</v>
      </c>
      <c r="K6" s="31">
        <f t="shared" si="2"/>
        <v>230760000</v>
      </c>
      <c r="M6" s="28" t="s">
        <v>1572</v>
      </c>
      <c r="N6" s="28">
        <v>442.5</v>
      </c>
      <c r="O6" s="36" t="s">
        <v>1575</v>
      </c>
      <c r="P6" s="30" t="s">
        <v>1573</v>
      </c>
      <c r="Q6" s="9"/>
      <c r="R6" s="9"/>
      <c r="S6" s="9"/>
      <c r="U6" s="28" t="s">
        <v>17</v>
      </c>
      <c r="V6" s="28" t="s">
        <v>1674</v>
      </c>
    </row>
    <row r="7" spans="1:25" ht="18" customHeight="1" x14ac:dyDescent="0.25">
      <c r="A7" s="7" t="s">
        <v>1576</v>
      </c>
      <c r="B7" s="4" t="s">
        <v>2557</v>
      </c>
      <c r="C7" s="5" t="s">
        <v>18</v>
      </c>
      <c r="D7" s="27" t="s">
        <v>1571</v>
      </c>
      <c r="E7" s="28" t="s">
        <v>1572</v>
      </c>
      <c r="F7" s="29">
        <v>50</v>
      </c>
      <c r="G7" s="28" t="s">
        <v>1609</v>
      </c>
      <c r="H7" s="30" t="s">
        <v>1573</v>
      </c>
      <c r="I7" s="31">
        <f t="shared" si="0"/>
        <v>7400</v>
      </c>
      <c r="J7" s="31">
        <f t="shared" si="1"/>
        <v>310000</v>
      </c>
      <c r="K7" s="31">
        <f t="shared" si="2"/>
        <v>38460000</v>
      </c>
      <c r="M7" s="28" t="s">
        <v>1572</v>
      </c>
      <c r="N7" s="9" t="s">
        <v>10</v>
      </c>
      <c r="P7" s="30" t="s">
        <v>1573</v>
      </c>
      <c r="Q7" s="9"/>
      <c r="R7" s="9"/>
      <c r="S7" s="9"/>
      <c r="T7" s="33" t="s">
        <v>18</v>
      </c>
      <c r="U7" s="28" t="s">
        <v>1675</v>
      </c>
      <c r="V7" s="28" t="s">
        <v>1676</v>
      </c>
    </row>
    <row r="8" spans="1:25" ht="18" customHeight="1" x14ac:dyDescent="0.25">
      <c r="A8" s="7" t="s">
        <v>1570</v>
      </c>
      <c r="B8" s="4" t="s">
        <v>2558</v>
      </c>
      <c r="C8" s="5" t="s">
        <v>19</v>
      </c>
      <c r="D8" s="27" t="s">
        <v>1571</v>
      </c>
      <c r="E8" s="28" t="s">
        <v>1572</v>
      </c>
      <c r="F8" s="29">
        <v>750</v>
      </c>
      <c r="G8" s="28" t="s">
        <v>1609</v>
      </c>
      <c r="H8" s="30" t="s">
        <v>1573</v>
      </c>
      <c r="I8" s="31">
        <f t="shared" si="0"/>
        <v>111000</v>
      </c>
      <c r="J8" s="31">
        <f t="shared" si="1"/>
        <v>4650000</v>
      </c>
      <c r="K8" s="31">
        <f t="shared" si="2"/>
        <v>576900000</v>
      </c>
      <c r="M8" s="28" t="s">
        <v>1572</v>
      </c>
      <c r="N8" s="9" t="s">
        <v>10</v>
      </c>
      <c r="P8" s="30" t="s">
        <v>1573</v>
      </c>
      <c r="Q8" s="9"/>
      <c r="R8" s="9"/>
      <c r="S8" s="9"/>
      <c r="U8" s="28" t="s">
        <v>20</v>
      </c>
      <c r="V8" s="28" t="s">
        <v>1677</v>
      </c>
    </row>
    <row r="9" spans="1:25" ht="18" customHeight="1" x14ac:dyDescent="0.25">
      <c r="A9" s="7" t="s">
        <v>1570</v>
      </c>
      <c r="B9" s="4" t="s">
        <v>2559</v>
      </c>
      <c r="C9" s="5" t="s">
        <v>21</v>
      </c>
      <c r="D9" s="27" t="s">
        <v>1571</v>
      </c>
      <c r="E9" s="28" t="s">
        <v>1572</v>
      </c>
      <c r="F9" s="34">
        <v>1.7</v>
      </c>
      <c r="G9" s="28" t="s">
        <v>2508</v>
      </c>
      <c r="H9" s="30" t="s">
        <v>1573</v>
      </c>
      <c r="I9" s="31">
        <f>F9*1000/0.0025*0.37</f>
        <v>251600</v>
      </c>
      <c r="J9" s="31">
        <f>F9*1000/0.0025*15.5</f>
        <v>10540000</v>
      </c>
      <c r="K9" s="31">
        <f>F9*1000/0.0025*1923</f>
        <v>1307640000</v>
      </c>
      <c r="M9" s="28" t="s">
        <v>1572</v>
      </c>
      <c r="N9" s="9" t="s">
        <v>10</v>
      </c>
      <c r="P9" s="30" t="s">
        <v>1573</v>
      </c>
      <c r="Q9" s="9"/>
      <c r="R9" s="9"/>
      <c r="S9" s="9"/>
      <c r="T9" s="33" t="s">
        <v>21</v>
      </c>
      <c r="U9" s="28" t="s">
        <v>22</v>
      </c>
      <c r="V9" s="28" t="s">
        <v>1678</v>
      </c>
    </row>
    <row r="10" spans="1:25" ht="18" customHeight="1" x14ac:dyDescent="0.25">
      <c r="A10" s="7" t="s">
        <v>1577</v>
      </c>
      <c r="B10" s="5" t="s">
        <v>23</v>
      </c>
      <c r="C10" s="5" t="s">
        <v>24</v>
      </c>
      <c r="D10" s="27" t="s">
        <v>1578</v>
      </c>
      <c r="E10" s="28" t="s">
        <v>1579</v>
      </c>
      <c r="F10" s="29">
        <v>2.5000000000000001E-3</v>
      </c>
      <c r="G10" s="28" t="s">
        <v>1609</v>
      </c>
      <c r="H10" s="30" t="s">
        <v>1573</v>
      </c>
      <c r="I10" s="37">
        <f t="shared" ref="I10:I12" si="3">F10/0.0025*0.37</f>
        <v>0.37</v>
      </c>
      <c r="J10" s="31">
        <f t="shared" ref="J10:J12" si="4">F10/0.0025*15.5</f>
        <v>15.5</v>
      </c>
      <c r="K10" s="31">
        <f t="shared" ref="K10:K12" si="5">F10/0.0025*1923</f>
        <v>1923</v>
      </c>
      <c r="Q10" s="9"/>
      <c r="R10" s="9"/>
      <c r="S10" s="9" t="s">
        <v>24</v>
      </c>
      <c r="U10" s="28" t="s">
        <v>1679</v>
      </c>
      <c r="V10" s="28" t="s">
        <v>1680</v>
      </c>
    </row>
    <row r="11" spans="1:25" ht="18" customHeight="1" x14ac:dyDescent="0.25">
      <c r="A11" s="7" t="s">
        <v>1580</v>
      </c>
      <c r="B11" s="4" t="s">
        <v>2560</v>
      </c>
      <c r="C11" s="5" t="s">
        <v>25</v>
      </c>
      <c r="D11" s="27" t="s">
        <v>0</v>
      </c>
      <c r="E11" s="36" t="s">
        <v>1630</v>
      </c>
      <c r="F11" s="29">
        <v>1.5</v>
      </c>
      <c r="G11" s="28" t="s">
        <v>1609</v>
      </c>
      <c r="H11" s="30" t="s">
        <v>1573</v>
      </c>
      <c r="I11" s="31">
        <f t="shared" si="3"/>
        <v>222</v>
      </c>
      <c r="J11" s="31">
        <f t="shared" si="4"/>
        <v>9300</v>
      </c>
      <c r="K11" s="31">
        <f t="shared" si="5"/>
        <v>1153800</v>
      </c>
      <c r="Q11" s="9"/>
      <c r="R11" s="9"/>
      <c r="S11" s="9"/>
      <c r="U11" s="28" t="s">
        <v>26</v>
      </c>
      <c r="V11" s="28" t="s">
        <v>1681</v>
      </c>
    </row>
    <row r="12" spans="1:25" ht="18" customHeight="1" x14ac:dyDescent="0.25">
      <c r="A12" s="7" t="s">
        <v>1581</v>
      </c>
      <c r="B12" s="4" t="s">
        <v>2561</v>
      </c>
      <c r="C12" s="5" t="s">
        <v>27</v>
      </c>
      <c r="D12" s="27" t="s">
        <v>0</v>
      </c>
      <c r="E12" s="9" t="s">
        <v>1601</v>
      </c>
      <c r="F12" s="29">
        <v>9</v>
      </c>
      <c r="G12" s="28" t="s">
        <v>1609</v>
      </c>
      <c r="H12" s="30" t="s">
        <v>1573</v>
      </c>
      <c r="I12" s="31">
        <f t="shared" si="3"/>
        <v>1332</v>
      </c>
      <c r="J12" s="31">
        <f t="shared" si="4"/>
        <v>55800</v>
      </c>
      <c r="K12" s="31">
        <f t="shared" si="5"/>
        <v>6922800</v>
      </c>
      <c r="Q12" s="9"/>
      <c r="R12" s="9" t="s">
        <v>27</v>
      </c>
      <c r="S12" s="9"/>
      <c r="U12" s="28" t="s">
        <v>1682</v>
      </c>
      <c r="V12" s="28" t="s">
        <v>1683</v>
      </c>
    </row>
    <row r="13" spans="1:25" ht="18" customHeight="1" x14ac:dyDescent="0.25">
      <c r="A13" s="7" t="s">
        <v>1581</v>
      </c>
      <c r="B13" s="4" t="s">
        <v>2562</v>
      </c>
      <c r="C13" s="5" t="s">
        <v>1668</v>
      </c>
      <c r="D13" s="27" t="s">
        <v>1571</v>
      </c>
      <c r="E13" s="28" t="s">
        <v>1572</v>
      </c>
      <c r="F13" s="34">
        <v>4.8</v>
      </c>
      <c r="G13" s="28" t="s">
        <v>2508</v>
      </c>
      <c r="H13" s="30" t="s">
        <v>1573</v>
      </c>
      <c r="I13" s="31">
        <f>F13*1000/0.0025*0.37</f>
        <v>710400</v>
      </c>
      <c r="J13" s="31">
        <f>F13*1000/0.0025*15.5</f>
        <v>29760000</v>
      </c>
      <c r="K13" s="31">
        <f>F13*1000/0.0025*1923</f>
        <v>3692160000</v>
      </c>
      <c r="N13" s="28" t="s">
        <v>10</v>
      </c>
      <c r="P13" s="30" t="s">
        <v>1573</v>
      </c>
      <c r="Q13" s="9"/>
      <c r="R13" s="9" t="s">
        <v>1684</v>
      </c>
      <c r="S13" s="9"/>
      <c r="U13" s="28" t="s">
        <v>1685</v>
      </c>
      <c r="V13" s="28" t="s">
        <v>1686</v>
      </c>
    </row>
    <row r="14" spans="1:25" ht="18" customHeight="1" x14ac:dyDescent="0.25">
      <c r="A14" s="7" t="s">
        <v>1581</v>
      </c>
      <c r="B14" s="5" t="s">
        <v>29</v>
      </c>
      <c r="C14" s="5" t="s">
        <v>30</v>
      </c>
      <c r="D14" s="27" t="s">
        <v>1571</v>
      </c>
      <c r="E14" s="28" t="s">
        <v>1572</v>
      </c>
      <c r="F14" s="29">
        <v>75</v>
      </c>
      <c r="G14" s="28" t="s">
        <v>1609</v>
      </c>
      <c r="H14" s="30" t="s">
        <v>1573</v>
      </c>
      <c r="I14" s="31">
        <f>F14/0.0025*0.37</f>
        <v>11100</v>
      </c>
      <c r="J14" s="31">
        <f>F14/0.0025*15.5</f>
        <v>465000</v>
      </c>
      <c r="K14" s="31">
        <f>F14/0.0025*1923</f>
        <v>57690000</v>
      </c>
      <c r="N14" s="28" t="s">
        <v>10</v>
      </c>
      <c r="P14" s="30" t="s">
        <v>1573</v>
      </c>
      <c r="Q14" s="9"/>
      <c r="R14" s="9"/>
      <c r="S14" s="9"/>
      <c r="U14" s="28" t="s">
        <v>1687</v>
      </c>
      <c r="V14" s="28" t="s">
        <v>1688</v>
      </c>
    </row>
    <row r="15" spans="1:25" ht="18" customHeight="1" x14ac:dyDescent="0.25">
      <c r="A15" s="7" t="s">
        <v>1581</v>
      </c>
      <c r="B15" s="5" t="s">
        <v>32</v>
      </c>
      <c r="C15" s="5" t="s">
        <v>33</v>
      </c>
      <c r="D15" s="27" t="s">
        <v>1571</v>
      </c>
      <c r="E15" s="28" t="s">
        <v>1572</v>
      </c>
      <c r="F15" s="38">
        <v>0.83299999999999996</v>
      </c>
      <c r="G15" s="28" t="s">
        <v>2508</v>
      </c>
      <c r="H15" s="30" t="s">
        <v>1573</v>
      </c>
      <c r="I15" s="31">
        <f t="shared" ref="I15:I18" si="6">F15*1000/0.0025*0.37</f>
        <v>123284</v>
      </c>
      <c r="J15" s="31">
        <f t="shared" ref="J15:J18" si="7">F15*1000/0.0025*15.5</f>
        <v>5164600</v>
      </c>
      <c r="K15" s="31">
        <f t="shared" ref="K15:K18" si="8">F15*1000/0.0025*1923</f>
        <v>640743600</v>
      </c>
      <c r="N15" s="28" t="s">
        <v>10</v>
      </c>
      <c r="P15" s="30" t="s">
        <v>1573</v>
      </c>
      <c r="Q15" s="9"/>
      <c r="R15" s="9"/>
      <c r="S15" s="9"/>
      <c r="U15" s="28" t="s">
        <v>34</v>
      </c>
      <c r="V15" s="28" t="s">
        <v>1689</v>
      </c>
    </row>
    <row r="16" spans="1:25" ht="18" customHeight="1" x14ac:dyDescent="0.25">
      <c r="A16" s="7" t="s">
        <v>1582</v>
      </c>
      <c r="B16" s="4" t="s">
        <v>2563</v>
      </c>
      <c r="C16" s="5" t="s">
        <v>35</v>
      </c>
      <c r="D16" s="27" t="s">
        <v>1571</v>
      </c>
      <c r="E16" s="28" t="s">
        <v>1583</v>
      </c>
      <c r="F16" s="34">
        <v>301</v>
      </c>
      <c r="G16" s="28" t="s">
        <v>2508</v>
      </c>
      <c r="H16" s="30" t="s">
        <v>1573</v>
      </c>
      <c r="I16" s="31">
        <f t="shared" si="6"/>
        <v>44548000</v>
      </c>
      <c r="J16" s="31">
        <f t="shared" si="7"/>
        <v>1866200000</v>
      </c>
      <c r="K16" s="31">
        <f t="shared" si="8"/>
        <v>231529200000</v>
      </c>
      <c r="N16" s="28" t="s">
        <v>1584</v>
      </c>
      <c r="P16" s="30" t="s">
        <v>1573</v>
      </c>
      <c r="Q16" s="9"/>
      <c r="R16" s="9"/>
      <c r="S16" s="9"/>
      <c r="U16" s="28" t="s">
        <v>1690</v>
      </c>
      <c r="V16" s="28" t="s">
        <v>1691</v>
      </c>
    </row>
    <row r="17" spans="1:22" ht="18" customHeight="1" x14ac:dyDescent="0.25">
      <c r="A17" s="7" t="s">
        <v>1585</v>
      </c>
      <c r="B17" s="5" t="s">
        <v>36</v>
      </c>
      <c r="C17" s="5" t="s">
        <v>37</v>
      </c>
      <c r="D17" s="27" t="s">
        <v>1571</v>
      </c>
      <c r="E17" s="28" t="s">
        <v>1572</v>
      </c>
      <c r="F17" s="34">
        <v>2</v>
      </c>
      <c r="G17" s="28" t="s">
        <v>2508</v>
      </c>
      <c r="H17" s="30" t="s">
        <v>1573</v>
      </c>
      <c r="I17" s="31">
        <f t="shared" si="6"/>
        <v>296000</v>
      </c>
      <c r="J17" s="31">
        <f t="shared" si="7"/>
        <v>12400000</v>
      </c>
      <c r="K17" s="31">
        <f t="shared" si="8"/>
        <v>1538400000</v>
      </c>
      <c r="N17" s="28" t="s">
        <v>10</v>
      </c>
      <c r="P17" s="30" t="s">
        <v>1573</v>
      </c>
      <c r="Q17" s="9"/>
      <c r="R17" s="9"/>
      <c r="S17" s="9"/>
      <c r="T17" s="33" t="s">
        <v>37</v>
      </c>
      <c r="U17" s="28" t="s">
        <v>1692</v>
      </c>
      <c r="V17" s="28" t="s">
        <v>1673</v>
      </c>
    </row>
    <row r="18" spans="1:22" ht="18" customHeight="1" x14ac:dyDescent="0.25">
      <c r="A18" s="7" t="s">
        <v>1577</v>
      </c>
      <c r="B18" s="5" t="s">
        <v>38</v>
      </c>
      <c r="C18" s="5" t="s">
        <v>39</v>
      </c>
      <c r="D18" s="27" t="s">
        <v>1578</v>
      </c>
      <c r="E18" s="28" t="s">
        <v>1579</v>
      </c>
      <c r="F18" s="34">
        <v>0.3</v>
      </c>
      <c r="G18" s="28" t="s">
        <v>2508</v>
      </c>
      <c r="H18" s="30" t="s">
        <v>1573</v>
      </c>
      <c r="I18" s="31">
        <f t="shared" si="6"/>
        <v>44400</v>
      </c>
      <c r="J18" s="31">
        <f t="shared" si="7"/>
        <v>1860000</v>
      </c>
      <c r="K18" s="31">
        <f t="shared" si="8"/>
        <v>230760000</v>
      </c>
      <c r="Q18" s="9" t="s">
        <v>39</v>
      </c>
      <c r="R18" s="9"/>
      <c r="S18" s="9" t="s">
        <v>39</v>
      </c>
      <c r="U18" s="28" t="s">
        <v>40</v>
      </c>
      <c r="V18" s="28" t="s">
        <v>1680</v>
      </c>
    </row>
    <row r="19" spans="1:22" ht="18" customHeight="1" x14ac:dyDescent="0.25">
      <c r="A19" s="7" t="s">
        <v>1577</v>
      </c>
      <c r="B19" s="5" t="s">
        <v>41</v>
      </c>
      <c r="C19" s="5" t="s">
        <v>42</v>
      </c>
      <c r="D19" s="27" t="s">
        <v>0</v>
      </c>
      <c r="E19" s="36" t="s">
        <v>1630</v>
      </c>
      <c r="F19" s="29">
        <v>1.5</v>
      </c>
      <c r="G19" s="28" t="s">
        <v>1609</v>
      </c>
      <c r="H19" s="30" t="s">
        <v>1573</v>
      </c>
      <c r="I19" s="31">
        <f t="shared" ref="I19:I20" si="9">F19/0.0025*0.37</f>
        <v>222</v>
      </c>
      <c r="J19" s="31">
        <f t="shared" ref="J19:J20" si="10">F19/0.0025*15.5</f>
        <v>9300</v>
      </c>
      <c r="K19" s="31">
        <f t="shared" ref="K19:K20" si="11">F19/0.0025*1923</f>
        <v>1153800</v>
      </c>
      <c r="Q19" s="9"/>
      <c r="R19" s="9"/>
      <c r="S19" s="9"/>
      <c r="U19" s="28" t="s">
        <v>43</v>
      </c>
      <c r="V19" s="28" t="s">
        <v>1693</v>
      </c>
    </row>
    <row r="20" spans="1:22" ht="18" customHeight="1" x14ac:dyDescent="0.25">
      <c r="A20" s="7" t="s">
        <v>1585</v>
      </c>
      <c r="B20" s="5" t="s">
        <v>44</v>
      </c>
      <c r="C20" s="5" t="s">
        <v>45</v>
      </c>
      <c r="D20" s="27" t="s">
        <v>1571</v>
      </c>
      <c r="E20" s="28" t="s">
        <v>1572</v>
      </c>
      <c r="F20" s="29">
        <v>940</v>
      </c>
      <c r="G20" s="28" t="s">
        <v>1609</v>
      </c>
      <c r="H20" s="30" t="s">
        <v>1573</v>
      </c>
      <c r="I20" s="31">
        <f t="shared" si="9"/>
        <v>139120</v>
      </c>
      <c r="J20" s="31">
        <f t="shared" si="10"/>
        <v>5828000</v>
      </c>
      <c r="K20" s="31">
        <f t="shared" si="11"/>
        <v>723048000</v>
      </c>
      <c r="N20" s="28" t="s">
        <v>10</v>
      </c>
      <c r="P20" s="30" t="s">
        <v>1573</v>
      </c>
      <c r="Q20" s="9"/>
      <c r="R20" s="9"/>
      <c r="S20" s="9"/>
      <c r="T20" s="33" t="s">
        <v>45</v>
      </c>
      <c r="U20" s="28" t="s">
        <v>1694</v>
      </c>
      <c r="V20" s="28" t="s">
        <v>1695</v>
      </c>
    </row>
    <row r="21" spans="1:22" ht="18" customHeight="1" x14ac:dyDescent="0.25">
      <c r="A21" s="7" t="s">
        <v>1586</v>
      </c>
      <c r="B21" s="4" t="s">
        <v>2564</v>
      </c>
      <c r="C21" s="5" t="s">
        <v>47</v>
      </c>
      <c r="D21" s="27" t="s">
        <v>1578</v>
      </c>
      <c r="E21" s="28" t="s">
        <v>1579</v>
      </c>
      <c r="F21" s="34">
        <v>31</v>
      </c>
      <c r="G21" s="28" t="s">
        <v>2508</v>
      </c>
      <c r="H21" s="30" t="s">
        <v>1573</v>
      </c>
      <c r="I21" s="31">
        <f>F21*1000/0.0025*0.37</f>
        <v>4588000</v>
      </c>
      <c r="J21" s="31">
        <f>F21*1000/0.0025*15.5</f>
        <v>192200000</v>
      </c>
      <c r="K21" s="31">
        <f>F21*1000/0.0025*1923</f>
        <v>23845200000</v>
      </c>
      <c r="Q21" s="9"/>
      <c r="R21" s="9"/>
      <c r="S21" s="9"/>
      <c r="U21" s="28" t="s">
        <v>48</v>
      </c>
      <c r="V21" s="28" t="s">
        <v>1696</v>
      </c>
    </row>
    <row r="22" spans="1:22" ht="18" customHeight="1" x14ac:dyDescent="0.25">
      <c r="A22" s="7" t="s">
        <v>1577</v>
      </c>
      <c r="B22" s="5" t="s">
        <v>49</v>
      </c>
      <c r="C22" s="5" t="s">
        <v>50</v>
      </c>
      <c r="D22" s="27" t="s">
        <v>0</v>
      </c>
      <c r="E22" s="28" t="s">
        <v>2503</v>
      </c>
      <c r="F22" s="29">
        <v>2.5000000000000001E-3</v>
      </c>
      <c r="G22" s="28" t="s">
        <v>1609</v>
      </c>
      <c r="H22" s="30" t="s">
        <v>1573</v>
      </c>
      <c r="I22" s="37">
        <f>F22/0.0025*0.37</f>
        <v>0.37</v>
      </c>
      <c r="J22" s="31">
        <f>F22/0.0025*15.5</f>
        <v>15.5</v>
      </c>
      <c r="K22" s="31">
        <f>F22/0.0025*1923</f>
        <v>1923</v>
      </c>
      <c r="Q22" s="9"/>
      <c r="R22" s="9"/>
      <c r="S22" s="9" t="s">
        <v>50</v>
      </c>
      <c r="U22" s="28" t="s">
        <v>1697</v>
      </c>
      <c r="V22" s="28" t="s">
        <v>1698</v>
      </c>
    </row>
    <row r="23" spans="1:22" ht="18" customHeight="1" x14ac:dyDescent="0.25">
      <c r="A23" s="7" t="s">
        <v>1577</v>
      </c>
      <c r="B23" s="5" t="s">
        <v>51</v>
      </c>
      <c r="C23" s="5" t="s">
        <v>52</v>
      </c>
      <c r="D23" s="27" t="s">
        <v>1571</v>
      </c>
      <c r="E23" s="28" t="s">
        <v>1587</v>
      </c>
      <c r="F23" s="34">
        <v>75</v>
      </c>
      <c r="G23" s="28" t="s">
        <v>2508</v>
      </c>
      <c r="H23" s="30" t="s">
        <v>1573</v>
      </c>
      <c r="I23" s="31">
        <f>F23*1000/0.0025*0.37</f>
        <v>11100000</v>
      </c>
      <c r="J23" s="31">
        <f>F23*1000/0.0025*15.5</f>
        <v>465000000</v>
      </c>
      <c r="K23" s="31">
        <f>F23*1000/0.0025*1923</f>
        <v>57690000000</v>
      </c>
      <c r="Q23" s="9"/>
      <c r="R23" s="9"/>
      <c r="S23" s="9" t="s">
        <v>52</v>
      </c>
      <c r="U23" s="28" t="s">
        <v>53</v>
      </c>
      <c r="V23" s="28" t="s">
        <v>1698</v>
      </c>
    </row>
    <row r="24" spans="1:22" ht="18" customHeight="1" x14ac:dyDescent="0.25">
      <c r="A24" s="6" t="s">
        <v>1588</v>
      </c>
      <c r="B24" s="4" t="s">
        <v>2565</v>
      </c>
      <c r="C24" s="5" t="s">
        <v>54</v>
      </c>
      <c r="D24" s="27" t="s">
        <v>1571</v>
      </c>
      <c r="E24" s="28" t="s">
        <v>1572</v>
      </c>
      <c r="F24" s="29">
        <v>250</v>
      </c>
      <c r="G24" s="28" t="s">
        <v>1609</v>
      </c>
      <c r="H24" s="30" t="s">
        <v>1573</v>
      </c>
      <c r="I24" s="31">
        <f>F24/0.0025*0.37</f>
        <v>37000</v>
      </c>
      <c r="J24" s="31">
        <f>F24/0.0025*15.5</f>
        <v>1550000</v>
      </c>
      <c r="K24" s="31">
        <f>F24/0.0025*1923</f>
        <v>192300000</v>
      </c>
      <c r="N24" s="28" t="s">
        <v>10</v>
      </c>
      <c r="P24" s="30" t="s">
        <v>1573</v>
      </c>
      <c r="Q24" s="9"/>
      <c r="R24" s="9"/>
      <c r="S24" s="9"/>
      <c r="T24" s="33" t="s">
        <v>54</v>
      </c>
      <c r="U24" s="28" t="s">
        <v>55</v>
      </c>
      <c r="V24" s="28" t="s">
        <v>1699</v>
      </c>
    </row>
    <row r="25" spans="1:22" ht="18" customHeight="1" x14ac:dyDescent="0.25">
      <c r="A25" s="7" t="s">
        <v>1586</v>
      </c>
      <c r="B25" s="4" t="s">
        <v>2566</v>
      </c>
      <c r="C25" s="5" t="s">
        <v>56</v>
      </c>
      <c r="D25" s="27" t="s">
        <v>1571</v>
      </c>
      <c r="E25" s="28" t="s">
        <v>1572</v>
      </c>
      <c r="F25" s="34">
        <v>1.6</v>
      </c>
      <c r="G25" s="28" t="s">
        <v>2508</v>
      </c>
      <c r="H25" s="30" t="s">
        <v>1573</v>
      </c>
      <c r="I25" s="31">
        <f t="shared" ref="I25:I26" si="12">F25*1000/0.0025*0.37</f>
        <v>236800</v>
      </c>
      <c r="J25" s="31">
        <f t="shared" ref="J25:J26" si="13">F25*1000/0.0025*15.5</f>
        <v>9920000</v>
      </c>
      <c r="K25" s="31">
        <f t="shared" ref="K25:K26" si="14">F25*1000/0.0025*1923</f>
        <v>1230720000</v>
      </c>
      <c r="N25" s="9" t="s">
        <v>58</v>
      </c>
      <c r="P25" s="30" t="s">
        <v>1573</v>
      </c>
      <c r="Q25" s="9"/>
      <c r="R25" s="9"/>
      <c r="S25" s="9"/>
      <c r="U25" s="28" t="s">
        <v>57</v>
      </c>
      <c r="V25" s="28" t="s">
        <v>1700</v>
      </c>
    </row>
    <row r="26" spans="1:22" ht="18" customHeight="1" x14ac:dyDescent="0.25">
      <c r="A26" s="7" t="s">
        <v>1589</v>
      </c>
      <c r="B26" s="5" t="s">
        <v>59</v>
      </c>
      <c r="C26" s="5" t="s">
        <v>60</v>
      </c>
      <c r="D26" s="27" t="s">
        <v>1571</v>
      </c>
      <c r="E26" s="28" t="s">
        <v>1572</v>
      </c>
      <c r="F26" s="34">
        <v>28</v>
      </c>
      <c r="G26" s="28" t="s">
        <v>2508</v>
      </c>
      <c r="H26" s="30" t="s">
        <v>1573</v>
      </c>
      <c r="I26" s="31">
        <f t="shared" si="12"/>
        <v>4144000</v>
      </c>
      <c r="J26" s="31">
        <f t="shared" si="13"/>
        <v>173600000</v>
      </c>
      <c r="K26" s="31">
        <f t="shared" si="14"/>
        <v>21537600000</v>
      </c>
      <c r="N26" s="28" t="s">
        <v>10</v>
      </c>
      <c r="P26" s="30" t="s">
        <v>1573</v>
      </c>
      <c r="Q26" s="9"/>
      <c r="R26" s="9"/>
      <c r="S26" s="9"/>
      <c r="U26" s="28" t="s">
        <v>61</v>
      </c>
      <c r="V26" s="28" t="s">
        <v>1701</v>
      </c>
    </row>
    <row r="27" spans="1:22" ht="18" customHeight="1" x14ac:dyDescent="0.25">
      <c r="A27" s="35" t="s">
        <v>1590</v>
      </c>
      <c r="B27" s="5" t="s">
        <v>62</v>
      </c>
      <c r="C27" s="5" t="s">
        <v>63</v>
      </c>
      <c r="D27" s="27" t="s">
        <v>1571</v>
      </c>
      <c r="E27" s="28" t="s">
        <v>1572</v>
      </c>
      <c r="F27" s="29" t="s">
        <v>65</v>
      </c>
      <c r="H27" s="30" t="s">
        <v>1573</v>
      </c>
      <c r="I27" s="39"/>
      <c r="J27" s="39"/>
      <c r="K27" s="39"/>
      <c r="N27" s="28" t="s">
        <v>10</v>
      </c>
      <c r="P27" s="30" t="s">
        <v>1573</v>
      </c>
      <c r="Q27" s="9" t="s">
        <v>63</v>
      </c>
      <c r="R27" s="9"/>
      <c r="S27" s="9" t="s">
        <v>63</v>
      </c>
      <c r="U27" s="28" t="s">
        <v>64</v>
      </c>
      <c r="V27" s="28" t="s">
        <v>1702</v>
      </c>
    </row>
    <row r="28" spans="1:22" ht="18" customHeight="1" x14ac:dyDescent="0.25">
      <c r="A28" s="7" t="s">
        <v>1590</v>
      </c>
      <c r="B28" s="5" t="s">
        <v>66</v>
      </c>
      <c r="C28" s="5" t="s">
        <v>67</v>
      </c>
      <c r="D28" s="27" t="s">
        <v>1571</v>
      </c>
      <c r="E28" s="28" t="s">
        <v>1572</v>
      </c>
      <c r="F28" s="29">
        <v>1</v>
      </c>
      <c r="G28" s="28" t="s">
        <v>1609</v>
      </c>
      <c r="H28" s="30" t="s">
        <v>1573</v>
      </c>
      <c r="I28" s="31">
        <f t="shared" ref="I28:I29" si="15">F28/0.0025*0.37</f>
        <v>148</v>
      </c>
      <c r="J28" s="31">
        <f t="shared" ref="J28:J29" si="16">F28/0.0025*15.5</f>
        <v>6200</v>
      </c>
      <c r="K28" s="31">
        <f t="shared" ref="K28:K29" si="17">F28/0.0025*1923</f>
        <v>769200</v>
      </c>
      <c r="N28" s="28" t="s">
        <v>10</v>
      </c>
      <c r="P28" s="30" t="s">
        <v>1573</v>
      </c>
      <c r="Q28" s="9"/>
      <c r="R28" s="9"/>
      <c r="S28" s="9" t="s">
        <v>67</v>
      </c>
      <c r="U28" s="28" t="s">
        <v>1703</v>
      </c>
      <c r="V28" s="28" t="s">
        <v>1704</v>
      </c>
    </row>
    <row r="29" spans="1:22" ht="18" customHeight="1" x14ac:dyDescent="0.25">
      <c r="A29" s="7" t="s">
        <v>1581</v>
      </c>
      <c r="B29" s="4" t="s">
        <v>2567</v>
      </c>
      <c r="C29" s="5" t="s">
        <v>68</v>
      </c>
      <c r="D29" s="27" t="s">
        <v>1571</v>
      </c>
      <c r="E29" s="28" t="s">
        <v>1572</v>
      </c>
      <c r="F29" s="29">
        <v>75</v>
      </c>
      <c r="G29" s="28" t="s">
        <v>1609</v>
      </c>
      <c r="H29" s="30" t="s">
        <v>1573</v>
      </c>
      <c r="I29" s="31">
        <f t="shared" si="15"/>
        <v>11100</v>
      </c>
      <c r="J29" s="31">
        <f t="shared" si="16"/>
        <v>465000</v>
      </c>
      <c r="K29" s="31">
        <f t="shared" si="17"/>
        <v>57690000</v>
      </c>
      <c r="N29" s="28" t="s">
        <v>10</v>
      </c>
      <c r="P29" s="30" t="s">
        <v>1573</v>
      </c>
      <c r="Q29" s="9"/>
      <c r="R29" s="9"/>
      <c r="S29" s="9"/>
      <c r="U29" s="28" t="s">
        <v>31</v>
      </c>
      <c r="V29" s="28" t="s">
        <v>1688</v>
      </c>
    </row>
    <row r="30" spans="1:22" ht="18" customHeight="1" x14ac:dyDescent="0.25">
      <c r="A30" s="7" t="s">
        <v>1574</v>
      </c>
      <c r="B30" s="4" t="s">
        <v>2568</v>
      </c>
      <c r="C30" s="5" t="s">
        <v>69</v>
      </c>
      <c r="D30" s="27" t="s">
        <v>1571</v>
      </c>
      <c r="E30" s="28" t="s">
        <v>1572</v>
      </c>
      <c r="F30" s="34">
        <v>2.4</v>
      </c>
      <c r="G30" s="28" t="s">
        <v>2508</v>
      </c>
      <c r="H30" s="30" t="s">
        <v>1573</v>
      </c>
      <c r="I30" s="31">
        <f t="shared" ref="I30:I31" si="18">F30*1000/0.0025*0.37</f>
        <v>355200</v>
      </c>
      <c r="J30" s="31">
        <f t="shared" ref="J30:J31" si="19">F30*1000/0.0025*15.5</f>
        <v>14880000</v>
      </c>
      <c r="K30" s="31">
        <f t="shared" ref="K30:K31" si="20">F30*1000/0.0025*1923</f>
        <v>1846080000</v>
      </c>
      <c r="N30" s="28" t="s">
        <v>10</v>
      </c>
      <c r="P30" s="30" t="s">
        <v>1573</v>
      </c>
      <c r="Q30" s="9"/>
      <c r="R30" s="9"/>
      <c r="S30" s="9"/>
      <c r="U30" s="28" t="s">
        <v>70</v>
      </c>
      <c r="V30" s="28" t="s">
        <v>1705</v>
      </c>
    </row>
    <row r="31" spans="1:22" ht="18" customHeight="1" x14ac:dyDescent="0.25">
      <c r="A31" s="7" t="s">
        <v>1591</v>
      </c>
      <c r="B31" s="4" t="s">
        <v>2569</v>
      </c>
      <c r="C31" s="5" t="s">
        <v>71</v>
      </c>
      <c r="D31" s="27" t="s">
        <v>1571</v>
      </c>
      <c r="E31" s="28" t="s">
        <v>1572</v>
      </c>
      <c r="F31" s="34">
        <v>600</v>
      </c>
      <c r="G31" s="28" t="s">
        <v>2508</v>
      </c>
      <c r="H31" s="30" t="s">
        <v>1573</v>
      </c>
      <c r="I31" s="31">
        <f t="shared" si="18"/>
        <v>88800000</v>
      </c>
      <c r="J31" s="31">
        <f t="shared" si="19"/>
        <v>3720000000</v>
      </c>
      <c r="K31" s="31">
        <f t="shared" si="20"/>
        <v>461520000000</v>
      </c>
      <c r="N31" s="28" t="s">
        <v>15</v>
      </c>
      <c r="P31" s="30" t="s">
        <v>1573</v>
      </c>
      <c r="Q31" s="9"/>
      <c r="R31" s="9"/>
      <c r="S31" s="9"/>
      <c r="U31" s="28" t="s">
        <v>72</v>
      </c>
      <c r="V31" s="28" t="s">
        <v>1706</v>
      </c>
    </row>
    <row r="32" spans="1:22" ht="18" customHeight="1" x14ac:dyDescent="0.25">
      <c r="A32" s="7" t="s">
        <v>1586</v>
      </c>
      <c r="B32" s="5" t="s">
        <v>74</v>
      </c>
      <c r="C32" s="5" t="s">
        <v>75</v>
      </c>
      <c r="D32" s="27" t="s">
        <v>1571</v>
      </c>
      <c r="F32" s="29" t="s">
        <v>77</v>
      </c>
      <c r="H32" s="30" t="s">
        <v>1573</v>
      </c>
      <c r="I32" s="39"/>
      <c r="J32" s="39"/>
      <c r="K32" s="39"/>
      <c r="N32" s="28" t="s">
        <v>10</v>
      </c>
      <c r="P32" s="30" t="s">
        <v>1573</v>
      </c>
      <c r="Q32" s="9"/>
      <c r="R32" s="9"/>
      <c r="S32" s="9"/>
      <c r="U32" s="28" t="s">
        <v>76</v>
      </c>
      <c r="V32" s="28" t="s">
        <v>1707</v>
      </c>
    </row>
    <row r="33" spans="1:22" ht="18" customHeight="1" x14ac:dyDescent="0.25">
      <c r="A33" s="7" t="s">
        <v>1592</v>
      </c>
      <c r="B33" s="4" t="s">
        <v>2570</v>
      </c>
      <c r="C33" s="5" t="s">
        <v>78</v>
      </c>
      <c r="D33" s="27" t="s">
        <v>1571</v>
      </c>
      <c r="E33" s="28" t="s">
        <v>1572</v>
      </c>
      <c r="F33" s="29">
        <v>625</v>
      </c>
      <c r="G33" s="9" t="s">
        <v>1609</v>
      </c>
      <c r="H33" s="30" t="s">
        <v>1573</v>
      </c>
      <c r="I33" s="31">
        <f t="shared" ref="I33:I36" si="21">F33/0.0025*0.37</f>
        <v>92500</v>
      </c>
      <c r="J33" s="31">
        <f t="shared" ref="J33:J36" si="22">F33/0.0025*15.5</f>
        <v>3875000</v>
      </c>
      <c r="K33" s="31">
        <f t="shared" ref="K33:K36" si="23">F33/0.0025*1923</f>
        <v>480750000</v>
      </c>
      <c r="N33" s="28" t="s">
        <v>10</v>
      </c>
      <c r="P33" s="30" t="s">
        <v>1573</v>
      </c>
      <c r="Q33" s="9"/>
      <c r="R33" s="9"/>
      <c r="S33" s="9"/>
      <c r="U33" s="28" t="s">
        <v>79</v>
      </c>
      <c r="V33" s="28" t="s">
        <v>1708</v>
      </c>
    </row>
    <row r="34" spans="1:22" ht="18" customHeight="1" x14ac:dyDescent="0.25">
      <c r="A34" s="7" t="s">
        <v>1574</v>
      </c>
      <c r="B34" s="5" t="s">
        <v>80</v>
      </c>
      <c r="C34" s="5" t="s">
        <v>81</v>
      </c>
      <c r="D34" s="27" t="s">
        <v>1571</v>
      </c>
      <c r="E34" s="28" t="s">
        <v>1572</v>
      </c>
      <c r="F34" s="29">
        <v>860</v>
      </c>
      <c r="G34" s="9" t="s">
        <v>1609</v>
      </c>
      <c r="H34" s="30" t="s">
        <v>1573</v>
      </c>
      <c r="I34" s="31">
        <f t="shared" si="21"/>
        <v>127280</v>
      </c>
      <c r="J34" s="31">
        <f t="shared" si="22"/>
        <v>5332000</v>
      </c>
      <c r="K34" s="31">
        <f t="shared" si="23"/>
        <v>661512000</v>
      </c>
      <c r="N34" s="28" t="s">
        <v>10</v>
      </c>
      <c r="P34" s="30" t="s">
        <v>1573</v>
      </c>
      <c r="Q34" s="9"/>
      <c r="R34" s="9"/>
      <c r="S34" s="9"/>
      <c r="U34" s="28" t="s">
        <v>1709</v>
      </c>
      <c r="V34" s="28" t="s">
        <v>1710</v>
      </c>
    </row>
    <row r="35" spans="1:22" ht="18" customHeight="1" x14ac:dyDescent="0.25">
      <c r="A35" s="7" t="s">
        <v>1591</v>
      </c>
      <c r="B35" s="4" t="s">
        <v>2571</v>
      </c>
      <c r="C35" s="5" t="s">
        <v>82</v>
      </c>
      <c r="D35" s="27" t="s">
        <v>1571</v>
      </c>
      <c r="E35" s="28" t="s">
        <v>1572</v>
      </c>
      <c r="F35" s="29">
        <v>62.5</v>
      </c>
      <c r="G35" s="9" t="s">
        <v>1609</v>
      </c>
      <c r="H35" s="30" t="s">
        <v>1573</v>
      </c>
      <c r="I35" s="31">
        <f t="shared" si="21"/>
        <v>9250</v>
      </c>
      <c r="J35" s="31">
        <f t="shared" si="22"/>
        <v>387500</v>
      </c>
      <c r="K35" s="31">
        <f t="shared" si="23"/>
        <v>48075000</v>
      </c>
      <c r="M35" s="28" t="s">
        <v>1572</v>
      </c>
      <c r="N35" s="28">
        <v>410</v>
      </c>
      <c r="O35" s="28" t="s">
        <v>1575</v>
      </c>
      <c r="P35" s="30" t="s">
        <v>1573</v>
      </c>
      <c r="Q35" s="9" t="s">
        <v>82</v>
      </c>
      <c r="R35" s="9"/>
      <c r="S35" s="9" t="s">
        <v>82</v>
      </c>
      <c r="U35" s="28" t="s">
        <v>83</v>
      </c>
      <c r="V35" s="28" t="s">
        <v>1711</v>
      </c>
    </row>
    <row r="36" spans="1:22" ht="18" customHeight="1" x14ac:dyDescent="0.25">
      <c r="A36" s="7" t="s">
        <v>1588</v>
      </c>
      <c r="B36" s="4" t="s">
        <v>2572</v>
      </c>
      <c r="C36" s="5" t="s">
        <v>84</v>
      </c>
      <c r="D36" s="27" t="s">
        <v>1571</v>
      </c>
      <c r="E36" s="28" t="s">
        <v>1572</v>
      </c>
      <c r="F36" s="29">
        <v>26</v>
      </c>
      <c r="G36" s="9" t="s">
        <v>1609</v>
      </c>
      <c r="H36" s="30" t="s">
        <v>1573</v>
      </c>
      <c r="I36" s="31">
        <f t="shared" si="21"/>
        <v>3848</v>
      </c>
      <c r="J36" s="31">
        <f t="shared" si="22"/>
        <v>161200</v>
      </c>
      <c r="K36" s="31">
        <f t="shared" si="23"/>
        <v>19999200</v>
      </c>
      <c r="N36" s="28" t="s">
        <v>86</v>
      </c>
      <c r="P36" s="30" t="s">
        <v>1573</v>
      </c>
      <c r="Q36" s="9" t="s">
        <v>84</v>
      </c>
      <c r="R36" s="9"/>
      <c r="S36" s="9" t="s">
        <v>84</v>
      </c>
      <c r="T36" s="33" t="s">
        <v>84</v>
      </c>
      <c r="U36" s="28" t="s">
        <v>85</v>
      </c>
      <c r="V36" s="28" t="s">
        <v>1712</v>
      </c>
    </row>
    <row r="37" spans="1:22" ht="18" customHeight="1" x14ac:dyDescent="0.25">
      <c r="A37" s="7" t="s">
        <v>1593</v>
      </c>
      <c r="B37" s="4" t="s">
        <v>2573</v>
      </c>
      <c r="C37" s="5" t="s">
        <v>87</v>
      </c>
      <c r="D37" s="27" t="s">
        <v>1578</v>
      </c>
      <c r="E37" s="28" t="s">
        <v>1579</v>
      </c>
      <c r="F37" s="34">
        <v>8.5699999999999993E-6</v>
      </c>
      <c r="G37" s="28" t="s">
        <v>2508</v>
      </c>
      <c r="H37" s="30" t="s">
        <v>1573</v>
      </c>
      <c r="I37" s="37">
        <f>F37*1000/0.0025*0.37</f>
        <v>1.2683599999999999</v>
      </c>
      <c r="J37" s="31">
        <f>F37*1000/0.0025*15.5</f>
        <v>53.134</v>
      </c>
      <c r="K37" s="31">
        <f>F37*1000/0.0025*1923</f>
        <v>6592.0439999999999</v>
      </c>
      <c r="Q37" s="9" t="s">
        <v>87</v>
      </c>
      <c r="R37" s="9"/>
      <c r="S37" s="9"/>
      <c r="U37" s="28" t="s">
        <v>1713</v>
      </c>
      <c r="V37" s="28" t="s">
        <v>1714</v>
      </c>
    </row>
    <row r="38" spans="1:22" ht="18" customHeight="1" x14ac:dyDescent="0.25">
      <c r="A38" s="7" t="s">
        <v>1594</v>
      </c>
      <c r="B38" s="5" t="s">
        <v>88</v>
      </c>
      <c r="C38" s="5" t="s">
        <v>89</v>
      </c>
      <c r="D38" s="27" t="s">
        <v>1571</v>
      </c>
      <c r="E38" s="28" t="s">
        <v>1572</v>
      </c>
      <c r="F38" s="29">
        <v>170</v>
      </c>
      <c r="G38" s="9" t="s">
        <v>1609</v>
      </c>
      <c r="H38" s="30" t="s">
        <v>1573</v>
      </c>
      <c r="I38" s="31">
        <f>F38/0.0025*0.37</f>
        <v>25160</v>
      </c>
      <c r="J38" s="31">
        <f>F38/0.0025*15.5</f>
        <v>1054000</v>
      </c>
      <c r="K38" s="31">
        <f>F38/0.0025*1923</f>
        <v>130764000</v>
      </c>
      <c r="N38" s="28" t="s">
        <v>10</v>
      </c>
      <c r="P38" s="30" t="s">
        <v>1573</v>
      </c>
      <c r="Q38" s="9"/>
      <c r="R38" s="9"/>
      <c r="S38" s="9"/>
      <c r="U38" s="28" t="s">
        <v>90</v>
      </c>
      <c r="V38" s="28" t="s">
        <v>1715</v>
      </c>
    </row>
    <row r="39" spans="1:22" ht="18" customHeight="1" x14ac:dyDescent="0.25">
      <c r="A39" s="35" t="s">
        <v>1595</v>
      </c>
      <c r="B39" s="4" t="s">
        <v>2574</v>
      </c>
      <c r="C39" s="5" t="s">
        <v>91</v>
      </c>
      <c r="D39" s="27" t="s">
        <v>1571</v>
      </c>
      <c r="E39" s="28" t="s">
        <v>1572</v>
      </c>
      <c r="F39" s="40" t="s">
        <v>92</v>
      </c>
      <c r="H39" s="30" t="s">
        <v>1573</v>
      </c>
      <c r="I39" s="39"/>
      <c r="J39" s="39"/>
      <c r="K39" s="39"/>
      <c r="N39" s="28" t="s">
        <v>177</v>
      </c>
      <c r="P39" s="30" t="s">
        <v>1573</v>
      </c>
      <c r="Q39" s="9"/>
      <c r="R39" s="9"/>
      <c r="S39" s="9"/>
      <c r="U39" s="28" t="s">
        <v>1716</v>
      </c>
      <c r="V39" s="28" t="s">
        <v>1717</v>
      </c>
    </row>
    <row r="40" spans="1:22" ht="18" customHeight="1" x14ac:dyDescent="0.25">
      <c r="A40" s="7" t="s">
        <v>1596</v>
      </c>
      <c r="B40" s="4" t="s">
        <v>2575</v>
      </c>
      <c r="C40" s="5" t="s">
        <v>93</v>
      </c>
      <c r="D40" s="27" t="s">
        <v>1571</v>
      </c>
      <c r="E40" s="28" t="s">
        <v>1572</v>
      </c>
      <c r="F40" s="29">
        <v>53</v>
      </c>
      <c r="G40" s="9" t="s">
        <v>1609</v>
      </c>
      <c r="H40" s="30" t="s">
        <v>1573</v>
      </c>
      <c r="I40" s="31">
        <f>F40/0.0025*0.37</f>
        <v>7844</v>
      </c>
      <c r="J40" s="31">
        <f>F40/0.0025*15.5</f>
        <v>328600</v>
      </c>
      <c r="K40" s="31">
        <f>F40/0.0025*1923</f>
        <v>40767600</v>
      </c>
      <c r="N40" s="28" t="s">
        <v>15</v>
      </c>
      <c r="P40" s="30" t="s">
        <v>1573</v>
      </c>
      <c r="Q40" s="9" t="s">
        <v>93</v>
      </c>
      <c r="R40" s="9"/>
      <c r="S40" s="9" t="s">
        <v>93</v>
      </c>
      <c r="T40" s="33" t="s">
        <v>93</v>
      </c>
      <c r="U40" s="28" t="s">
        <v>1718</v>
      </c>
      <c r="V40" s="28" t="s">
        <v>1719</v>
      </c>
    </row>
    <row r="41" spans="1:22" ht="18" customHeight="1" x14ac:dyDescent="0.25">
      <c r="A41" s="7" t="s">
        <v>1593</v>
      </c>
      <c r="B41" s="5" t="s">
        <v>94</v>
      </c>
      <c r="C41" s="5" t="s">
        <v>95</v>
      </c>
      <c r="D41" s="27" t="s">
        <v>1578</v>
      </c>
      <c r="E41" s="28" t="s">
        <v>1579</v>
      </c>
      <c r="F41" s="34">
        <v>7.1000000000000005E-5</v>
      </c>
      <c r="G41" s="9" t="s">
        <v>2510</v>
      </c>
      <c r="H41" s="30" t="s">
        <v>1573</v>
      </c>
      <c r="I41" s="37">
        <f t="shared" ref="I41:I44" si="24">F41*1000/0.0025*0.37</f>
        <v>10.508000000000001</v>
      </c>
      <c r="J41" s="31">
        <f t="shared" ref="J41:J44" si="25">F41*1000/0.0025*15.5</f>
        <v>440.20000000000005</v>
      </c>
      <c r="K41" s="31">
        <f t="shared" ref="K41:K44" si="26">F41*1000/0.0025*1923</f>
        <v>54613.200000000004</v>
      </c>
      <c r="Q41" s="9" t="s">
        <v>95</v>
      </c>
      <c r="R41" s="9"/>
      <c r="S41" s="9" t="s">
        <v>95</v>
      </c>
      <c r="U41" s="28" t="s">
        <v>96</v>
      </c>
      <c r="V41" s="28" t="s">
        <v>1720</v>
      </c>
    </row>
    <row r="42" spans="1:22" ht="18" customHeight="1" x14ac:dyDescent="0.25">
      <c r="A42" s="7" t="s">
        <v>1592</v>
      </c>
      <c r="B42" s="5" t="s">
        <v>97</v>
      </c>
      <c r="C42" s="5" t="s">
        <v>98</v>
      </c>
      <c r="D42" s="27" t="s">
        <v>1578</v>
      </c>
      <c r="E42" s="28" t="s">
        <v>1579</v>
      </c>
      <c r="F42" s="34">
        <v>5.6999999999999996E-6</v>
      </c>
      <c r="G42" s="28" t="s">
        <v>2508</v>
      </c>
      <c r="H42" s="30" t="s">
        <v>1573</v>
      </c>
      <c r="I42" s="37">
        <f t="shared" si="24"/>
        <v>0.84359999999999991</v>
      </c>
      <c r="J42" s="31">
        <f t="shared" si="25"/>
        <v>35.339999999999996</v>
      </c>
      <c r="K42" s="31">
        <f t="shared" si="26"/>
        <v>4384.4399999999996</v>
      </c>
      <c r="Q42" s="9" t="s">
        <v>98</v>
      </c>
      <c r="R42" s="9"/>
      <c r="S42" s="9"/>
      <c r="U42" s="28" t="s">
        <v>99</v>
      </c>
      <c r="V42" s="28" t="s">
        <v>1721</v>
      </c>
    </row>
    <row r="43" spans="1:22" ht="18" customHeight="1" x14ac:dyDescent="0.25">
      <c r="A43" s="7" t="s">
        <v>1586</v>
      </c>
      <c r="B43" s="4" t="s">
        <v>2576</v>
      </c>
      <c r="C43" s="5" t="s">
        <v>100</v>
      </c>
      <c r="D43" s="27" t="s">
        <v>1578</v>
      </c>
      <c r="E43" s="28" t="s">
        <v>1579</v>
      </c>
      <c r="F43" s="34">
        <v>31</v>
      </c>
      <c r="G43" s="28" t="s">
        <v>2508</v>
      </c>
      <c r="H43" s="30" t="s">
        <v>1573</v>
      </c>
      <c r="I43" s="31">
        <f t="shared" si="24"/>
        <v>4588000</v>
      </c>
      <c r="J43" s="31">
        <f t="shared" si="25"/>
        <v>192200000</v>
      </c>
      <c r="K43" s="31">
        <f t="shared" si="26"/>
        <v>23845200000</v>
      </c>
      <c r="Q43" s="9"/>
      <c r="R43" s="9"/>
      <c r="S43" s="9"/>
      <c r="U43" s="28" t="s">
        <v>101</v>
      </c>
      <c r="V43" s="28" t="s">
        <v>1722</v>
      </c>
    </row>
    <row r="44" spans="1:22" ht="18" customHeight="1" x14ac:dyDescent="0.25">
      <c r="A44" s="7" t="s">
        <v>1591</v>
      </c>
      <c r="B44" s="4" t="s">
        <v>2577</v>
      </c>
      <c r="C44" s="5" t="s">
        <v>102</v>
      </c>
      <c r="D44" s="27" t="s">
        <v>1571</v>
      </c>
      <c r="E44" s="28" t="s">
        <v>1572</v>
      </c>
      <c r="F44" s="34">
        <v>5</v>
      </c>
      <c r="G44" s="9" t="s">
        <v>2508</v>
      </c>
      <c r="H44" s="30" t="s">
        <v>1573</v>
      </c>
      <c r="I44" s="31">
        <f t="shared" si="24"/>
        <v>740000</v>
      </c>
      <c r="J44" s="31">
        <f t="shared" si="25"/>
        <v>31000000</v>
      </c>
      <c r="K44" s="31">
        <f t="shared" si="26"/>
        <v>3846000000</v>
      </c>
      <c r="N44" s="28" t="s">
        <v>104</v>
      </c>
      <c r="P44" s="30" t="s">
        <v>1573</v>
      </c>
      <c r="Q44" s="9"/>
      <c r="R44" s="9"/>
      <c r="S44" s="9"/>
      <c r="T44" s="33" t="s">
        <v>102</v>
      </c>
      <c r="U44" s="28" t="s">
        <v>103</v>
      </c>
      <c r="V44" s="28" t="s">
        <v>1723</v>
      </c>
    </row>
    <row r="45" spans="1:22" ht="18" customHeight="1" x14ac:dyDescent="0.25">
      <c r="A45" s="7" t="s">
        <v>1591</v>
      </c>
      <c r="B45" s="4" t="s">
        <v>2578</v>
      </c>
      <c r="C45" s="5" t="s">
        <v>105</v>
      </c>
      <c r="D45" s="27" t="s">
        <v>1571</v>
      </c>
      <c r="E45" s="28" t="s">
        <v>1572</v>
      </c>
      <c r="F45" s="29">
        <v>325</v>
      </c>
      <c r="G45" s="9" t="s">
        <v>1609</v>
      </c>
      <c r="H45" s="30" t="s">
        <v>1573</v>
      </c>
      <c r="I45" s="31">
        <f>F45/0.0025*0.37</f>
        <v>48100</v>
      </c>
      <c r="J45" s="31">
        <f>F45/0.0025*15.5</f>
        <v>2015000</v>
      </c>
      <c r="K45" s="31">
        <f>F45/0.0025*1923</f>
        <v>249990000</v>
      </c>
      <c r="N45" s="28" t="s">
        <v>10</v>
      </c>
      <c r="P45" s="30" t="s">
        <v>1573</v>
      </c>
      <c r="Q45" s="9" t="s">
        <v>105</v>
      </c>
      <c r="R45" s="9"/>
      <c r="S45" s="9"/>
      <c r="U45" s="28" t="s">
        <v>1724</v>
      </c>
      <c r="V45" s="28" t="s">
        <v>1725</v>
      </c>
    </row>
    <row r="46" spans="1:22" ht="18" customHeight="1" x14ac:dyDescent="0.25">
      <c r="A46" s="7" t="s">
        <v>1589</v>
      </c>
      <c r="B46" s="5" t="s">
        <v>106</v>
      </c>
      <c r="C46" s="5" t="s">
        <v>107</v>
      </c>
      <c r="D46" s="27" t="s">
        <v>1571</v>
      </c>
      <c r="E46" s="28" t="s">
        <v>1572</v>
      </c>
      <c r="F46" s="34">
        <v>3.7</v>
      </c>
      <c r="G46" s="28" t="s">
        <v>2508</v>
      </c>
      <c r="H46" s="30" t="s">
        <v>1573</v>
      </c>
      <c r="I46" s="31">
        <f>F46*1000/0.0025*0.37</f>
        <v>547600</v>
      </c>
      <c r="J46" s="31">
        <f>F46*1000/0.0025*15.5</f>
        <v>22940000</v>
      </c>
      <c r="K46" s="31">
        <f>F46*1000/0.0025*1923</f>
        <v>2846040000</v>
      </c>
      <c r="N46" s="28" t="s">
        <v>10</v>
      </c>
      <c r="P46" s="30" t="s">
        <v>1573</v>
      </c>
      <c r="Q46" s="9"/>
      <c r="R46" s="9"/>
      <c r="S46" s="9"/>
      <c r="U46" s="28" t="s">
        <v>108</v>
      </c>
      <c r="V46" s="28" t="s">
        <v>1726</v>
      </c>
    </row>
    <row r="47" spans="1:22" ht="18" customHeight="1" x14ac:dyDescent="0.25">
      <c r="A47" s="7" t="s">
        <v>1590</v>
      </c>
      <c r="B47" s="5" t="s">
        <v>109</v>
      </c>
      <c r="C47" s="5" t="s">
        <v>110</v>
      </c>
      <c r="D47" s="27" t="s">
        <v>1571</v>
      </c>
      <c r="E47" s="28" t="s">
        <v>1572</v>
      </c>
      <c r="F47" s="29" t="s">
        <v>10</v>
      </c>
      <c r="H47" s="30" t="s">
        <v>1573</v>
      </c>
      <c r="I47" s="39"/>
      <c r="J47" s="39"/>
      <c r="K47" s="39"/>
      <c r="N47" s="28" t="s">
        <v>10</v>
      </c>
      <c r="P47" s="30" t="s">
        <v>1573</v>
      </c>
      <c r="Q47" s="9"/>
      <c r="R47" s="9"/>
      <c r="S47" s="9"/>
      <c r="U47" s="28" t="s">
        <v>111</v>
      </c>
      <c r="V47" s="28" t="s">
        <v>1727</v>
      </c>
    </row>
    <row r="48" spans="1:22" ht="18" customHeight="1" x14ac:dyDescent="0.25">
      <c r="A48" s="7" t="s">
        <v>1590</v>
      </c>
      <c r="B48" s="5" t="s">
        <v>112</v>
      </c>
      <c r="C48" s="5" t="s">
        <v>113</v>
      </c>
      <c r="D48" s="27" t="s">
        <v>1571</v>
      </c>
      <c r="E48" s="28" t="s">
        <v>1572</v>
      </c>
      <c r="F48" s="29">
        <v>11</v>
      </c>
      <c r="G48" s="28" t="s">
        <v>1609</v>
      </c>
      <c r="H48" s="30" t="s">
        <v>1573</v>
      </c>
      <c r="I48" s="31">
        <f t="shared" ref="I48:I50" si="27">F48/0.0025*0.37</f>
        <v>1628</v>
      </c>
      <c r="J48" s="31">
        <f t="shared" ref="J48:J50" si="28">F48/0.0025*15.5</f>
        <v>68200</v>
      </c>
      <c r="K48" s="31">
        <f t="shared" ref="K48:K50" si="29">F48/0.0025*1923</f>
        <v>8461200</v>
      </c>
      <c r="M48" s="28" t="s">
        <v>1572</v>
      </c>
      <c r="N48" s="28">
        <v>35</v>
      </c>
      <c r="O48" s="41" t="s">
        <v>1575</v>
      </c>
      <c r="P48" s="30" t="s">
        <v>1573</v>
      </c>
      <c r="Q48" s="9"/>
      <c r="R48" s="9"/>
      <c r="S48" s="9"/>
      <c r="U48" s="28" t="s">
        <v>114</v>
      </c>
      <c r="V48" s="28" t="s">
        <v>1728</v>
      </c>
    </row>
    <row r="49" spans="1:22" ht="18" customHeight="1" x14ac:dyDescent="0.25">
      <c r="A49" s="7" t="s">
        <v>1589</v>
      </c>
      <c r="B49" s="5" t="s">
        <v>115</v>
      </c>
      <c r="C49" s="5" t="s">
        <v>116</v>
      </c>
      <c r="D49" s="27" t="s">
        <v>1571</v>
      </c>
      <c r="E49" s="28" t="s">
        <v>1572</v>
      </c>
      <c r="F49" s="29">
        <v>1.7</v>
      </c>
      <c r="G49" s="28" t="s">
        <v>1609</v>
      </c>
      <c r="H49" s="30" t="s">
        <v>1573</v>
      </c>
      <c r="I49" s="31">
        <f t="shared" si="27"/>
        <v>251.6</v>
      </c>
      <c r="J49" s="31">
        <f t="shared" si="28"/>
        <v>10540</v>
      </c>
      <c r="K49" s="31">
        <f t="shared" si="29"/>
        <v>1307640</v>
      </c>
      <c r="N49" s="28" t="s">
        <v>118</v>
      </c>
      <c r="P49" s="30" t="s">
        <v>1573</v>
      </c>
      <c r="Q49" s="9"/>
      <c r="R49" s="9"/>
      <c r="S49" s="9"/>
      <c r="U49" s="28" t="s">
        <v>117</v>
      </c>
      <c r="V49" s="28" t="s">
        <v>1729</v>
      </c>
    </row>
    <row r="50" spans="1:22" ht="18" customHeight="1" x14ac:dyDescent="0.25">
      <c r="A50" s="7" t="s">
        <v>1590</v>
      </c>
      <c r="B50" s="5" t="s">
        <v>119</v>
      </c>
      <c r="C50" s="5" t="s">
        <v>120</v>
      </c>
      <c r="D50" s="27" t="s">
        <v>1571</v>
      </c>
      <c r="E50" s="28" t="s">
        <v>1572</v>
      </c>
      <c r="F50" s="29">
        <v>8.9</v>
      </c>
      <c r="G50" s="36" t="s">
        <v>1609</v>
      </c>
      <c r="H50" s="30" t="s">
        <v>1573</v>
      </c>
      <c r="I50" s="31">
        <f t="shared" si="27"/>
        <v>1317.2</v>
      </c>
      <c r="J50" s="31">
        <f t="shared" si="28"/>
        <v>55180</v>
      </c>
      <c r="K50" s="31">
        <f t="shared" si="29"/>
        <v>6845880</v>
      </c>
      <c r="N50" s="28" t="s">
        <v>15</v>
      </c>
      <c r="P50" s="30" t="s">
        <v>1573</v>
      </c>
      <c r="Q50" s="9" t="s">
        <v>120</v>
      </c>
      <c r="R50" s="9"/>
      <c r="S50" s="9"/>
      <c r="U50" s="28" t="s">
        <v>121</v>
      </c>
      <c r="V50" s="28" t="s">
        <v>1730</v>
      </c>
    </row>
    <row r="51" spans="1:22" ht="18" customHeight="1" x14ac:dyDescent="0.25">
      <c r="A51" s="7" t="s">
        <v>1589</v>
      </c>
      <c r="B51" s="5" t="s">
        <v>122</v>
      </c>
      <c r="C51" s="5" t="s">
        <v>123</v>
      </c>
      <c r="D51" s="27" t="s">
        <v>1571</v>
      </c>
      <c r="E51" s="28" t="s">
        <v>1572</v>
      </c>
      <c r="F51" s="29" t="s">
        <v>10</v>
      </c>
      <c r="H51" s="30" t="s">
        <v>1573</v>
      </c>
      <c r="I51" s="39"/>
      <c r="J51" s="39"/>
      <c r="K51" s="39"/>
      <c r="N51" s="28" t="s">
        <v>10</v>
      </c>
      <c r="P51" s="30" t="s">
        <v>1573</v>
      </c>
      <c r="Q51" s="9"/>
      <c r="R51" s="9"/>
      <c r="S51" s="9"/>
      <c r="U51" s="28" t="s">
        <v>124</v>
      </c>
      <c r="V51" s="28" t="s">
        <v>1731</v>
      </c>
    </row>
    <row r="52" spans="1:22" ht="18" customHeight="1" x14ac:dyDescent="0.25">
      <c r="A52" s="7" t="s">
        <v>1594</v>
      </c>
      <c r="B52" s="4" t="s">
        <v>2579</v>
      </c>
      <c r="C52" s="5" t="s">
        <v>125</v>
      </c>
      <c r="D52" s="27" t="s">
        <v>1571</v>
      </c>
      <c r="E52" s="28" t="s">
        <v>1572</v>
      </c>
      <c r="F52" s="34">
        <v>16.600000000000001</v>
      </c>
      <c r="G52" s="36" t="s">
        <v>2508</v>
      </c>
      <c r="H52" s="30" t="s">
        <v>1573</v>
      </c>
      <c r="I52" s="31">
        <f t="shared" ref="I52:I53" si="30">F52*1000/0.0025*0.37</f>
        <v>2456800</v>
      </c>
      <c r="J52" s="31">
        <f t="shared" ref="J52:J53" si="31">F52*1000/0.0025*15.5</f>
        <v>102920000</v>
      </c>
      <c r="K52" s="31">
        <f t="shared" ref="K52:K53" si="32">F52*1000/0.0025*1923</f>
        <v>12768720000</v>
      </c>
      <c r="N52" s="28" t="s">
        <v>104</v>
      </c>
      <c r="P52" s="30" t="s">
        <v>1573</v>
      </c>
      <c r="Q52" s="9"/>
      <c r="R52" s="9"/>
      <c r="S52" s="9"/>
      <c r="T52" s="33" t="s">
        <v>125</v>
      </c>
      <c r="U52" s="28" t="s">
        <v>126</v>
      </c>
      <c r="V52" s="28" t="s">
        <v>1732</v>
      </c>
    </row>
    <row r="53" spans="1:22" ht="18" customHeight="1" x14ac:dyDescent="0.25">
      <c r="A53" s="7" t="s">
        <v>1597</v>
      </c>
      <c r="B53" s="5" t="s">
        <v>127</v>
      </c>
      <c r="C53" s="5" t="s">
        <v>128</v>
      </c>
      <c r="D53" s="27" t="s">
        <v>1571</v>
      </c>
      <c r="E53" s="28" t="s">
        <v>1572</v>
      </c>
      <c r="F53" s="34">
        <v>12.5</v>
      </c>
      <c r="G53" s="41" t="s">
        <v>2508</v>
      </c>
      <c r="H53" s="30" t="s">
        <v>1573</v>
      </c>
      <c r="I53" s="31">
        <f t="shared" si="30"/>
        <v>1850000</v>
      </c>
      <c r="J53" s="31">
        <f t="shared" si="31"/>
        <v>77500000</v>
      </c>
      <c r="K53" s="31">
        <f t="shared" si="32"/>
        <v>9615000000</v>
      </c>
      <c r="M53" s="28" t="s">
        <v>1572</v>
      </c>
      <c r="N53" s="28">
        <v>67</v>
      </c>
      <c r="O53" s="28" t="s">
        <v>1575</v>
      </c>
      <c r="P53" s="30" t="s">
        <v>1573</v>
      </c>
      <c r="Q53" s="9"/>
      <c r="R53" s="9"/>
      <c r="S53" s="9"/>
      <c r="T53" s="33" t="s">
        <v>128</v>
      </c>
      <c r="U53" s="28" t="s">
        <v>129</v>
      </c>
      <c r="V53" s="28" t="s">
        <v>1733</v>
      </c>
    </row>
    <row r="54" spans="1:22" ht="18" customHeight="1" x14ac:dyDescent="0.25">
      <c r="A54" s="7" t="s">
        <v>1586</v>
      </c>
      <c r="B54" s="4" t="s">
        <v>2580</v>
      </c>
      <c r="C54" s="5" t="s">
        <v>130</v>
      </c>
      <c r="D54" s="27" t="s">
        <v>1571</v>
      </c>
      <c r="E54" s="28" t="s">
        <v>1572</v>
      </c>
      <c r="F54" s="29" t="s">
        <v>77</v>
      </c>
      <c r="H54" s="30" t="s">
        <v>1573</v>
      </c>
      <c r="I54" s="39"/>
      <c r="J54" s="39"/>
      <c r="K54" s="39"/>
      <c r="N54" s="28" t="s">
        <v>10</v>
      </c>
      <c r="P54" s="30" t="s">
        <v>1573</v>
      </c>
      <c r="Q54" s="9"/>
      <c r="R54" s="9"/>
      <c r="S54" s="9"/>
      <c r="U54" s="28" t="s">
        <v>131</v>
      </c>
      <c r="V54" s="28" t="s">
        <v>1734</v>
      </c>
    </row>
    <row r="55" spans="1:22" ht="18" customHeight="1" x14ac:dyDescent="0.25">
      <c r="A55" s="7" t="s">
        <v>1591</v>
      </c>
      <c r="B55" s="4" t="s">
        <v>2581</v>
      </c>
      <c r="C55" s="5" t="s">
        <v>132</v>
      </c>
      <c r="D55" s="27" t="s">
        <v>1571</v>
      </c>
      <c r="E55" s="28" t="s">
        <v>1572</v>
      </c>
      <c r="F55" s="29">
        <v>225</v>
      </c>
      <c r="G55" s="41" t="s">
        <v>1609</v>
      </c>
      <c r="H55" s="30" t="s">
        <v>1573</v>
      </c>
      <c r="I55" s="31">
        <f>F55/0.0025*0.37</f>
        <v>33300</v>
      </c>
      <c r="J55" s="31">
        <f>F55/0.0025*15.5</f>
        <v>1395000</v>
      </c>
      <c r="K55" s="31">
        <f>F55/0.0025*1923</f>
        <v>173070000</v>
      </c>
      <c r="N55" s="28" t="s">
        <v>15</v>
      </c>
      <c r="P55" s="30" t="s">
        <v>1573</v>
      </c>
      <c r="Q55" s="9"/>
      <c r="R55" s="9"/>
      <c r="S55" s="9"/>
      <c r="T55" s="33" t="s">
        <v>132</v>
      </c>
      <c r="U55" s="28" t="s">
        <v>133</v>
      </c>
      <c r="V55" s="28" t="s">
        <v>1686</v>
      </c>
    </row>
    <row r="56" spans="1:22" ht="18" customHeight="1" x14ac:dyDescent="0.25">
      <c r="A56" s="7" t="s">
        <v>1576</v>
      </c>
      <c r="B56" s="4" t="s">
        <v>2582</v>
      </c>
      <c r="C56" s="5" t="s">
        <v>134</v>
      </c>
      <c r="D56" s="27" t="s">
        <v>1571</v>
      </c>
      <c r="E56" s="28" t="s">
        <v>1572</v>
      </c>
      <c r="F56" s="34">
        <v>0.69399999999999995</v>
      </c>
      <c r="G56" s="41" t="s">
        <v>2508</v>
      </c>
      <c r="H56" s="30" t="s">
        <v>1573</v>
      </c>
      <c r="I56" s="31">
        <f>F56*1000/0.0025*0.37</f>
        <v>102712</v>
      </c>
      <c r="J56" s="31">
        <f>F56*1000/0.0025*15.5</f>
        <v>4302800</v>
      </c>
      <c r="K56" s="31">
        <f>F56*1000/0.0025*1923</f>
        <v>533824800</v>
      </c>
      <c r="N56" s="28" t="s">
        <v>10</v>
      </c>
      <c r="P56" s="30" t="s">
        <v>1573</v>
      </c>
      <c r="Q56" s="9"/>
      <c r="R56" s="9"/>
      <c r="S56" s="9"/>
      <c r="U56" s="28" t="s">
        <v>1735</v>
      </c>
      <c r="V56" s="28" t="s">
        <v>1736</v>
      </c>
    </row>
    <row r="57" spans="1:22" ht="18" customHeight="1" x14ac:dyDescent="0.25">
      <c r="A57" s="35" t="s">
        <v>1595</v>
      </c>
      <c r="B57" s="4" t="s">
        <v>2583</v>
      </c>
      <c r="C57" s="5" t="s">
        <v>135</v>
      </c>
      <c r="D57" s="27" t="s">
        <v>0</v>
      </c>
      <c r="E57" s="28" t="s">
        <v>2503</v>
      </c>
      <c r="F57" s="29">
        <v>2.5000000000000001E-3</v>
      </c>
      <c r="G57" s="41" t="s">
        <v>1609</v>
      </c>
      <c r="H57" s="30" t="s">
        <v>1573</v>
      </c>
      <c r="I57" s="37">
        <f t="shared" ref="I57:I58" si="33">F57/0.0025*0.37</f>
        <v>0.37</v>
      </c>
      <c r="J57" s="31">
        <f t="shared" ref="J57:J58" si="34">F57/0.0025*15.5</f>
        <v>15.5</v>
      </c>
      <c r="K57" s="31">
        <f t="shared" ref="K57:K58" si="35">F57/0.0025*1923</f>
        <v>1923</v>
      </c>
      <c r="Q57" s="9"/>
      <c r="R57" s="9"/>
      <c r="S57" s="9"/>
      <c r="U57" s="28">
        <v>0</v>
      </c>
      <c r="V57" s="28">
        <v>0</v>
      </c>
    </row>
    <row r="58" spans="1:22" ht="18" customHeight="1" x14ac:dyDescent="0.25">
      <c r="A58" s="7" t="s">
        <v>1598</v>
      </c>
      <c r="B58" s="5" t="s">
        <v>136</v>
      </c>
      <c r="C58" s="5" t="s">
        <v>137</v>
      </c>
      <c r="D58" s="27" t="s">
        <v>0</v>
      </c>
      <c r="E58" s="36" t="s">
        <v>1630</v>
      </c>
      <c r="F58" s="29">
        <v>1.5</v>
      </c>
      <c r="G58" s="41" t="s">
        <v>1609</v>
      </c>
      <c r="H58" s="30" t="s">
        <v>1573</v>
      </c>
      <c r="I58" s="31">
        <f t="shared" si="33"/>
        <v>222</v>
      </c>
      <c r="J58" s="31">
        <f t="shared" si="34"/>
        <v>9300</v>
      </c>
      <c r="K58" s="31">
        <f t="shared" si="35"/>
        <v>1153800</v>
      </c>
      <c r="Q58" s="9"/>
      <c r="R58" s="9"/>
      <c r="S58" s="9"/>
      <c r="U58" s="28" t="s">
        <v>138</v>
      </c>
      <c r="V58" s="28" t="s">
        <v>1737</v>
      </c>
    </row>
    <row r="59" spans="1:22" ht="18" customHeight="1" x14ac:dyDescent="0.25">
      <c r="A59" s="7" t="s">
        <v>1591</v>
      </c>
      <c r="B59" s="4" t="s">
        <v>2584</v>
      </c>
      <c r="C59" s="5" t="s">
        <v>139</v>
      </c>
      <c r="D59" s="27" t="s">
        <v>1578</v>
      </c>
      <c r="E59" s="28" t="s">
        <v>1579</v>
      </c>
      <c r="F59" s="34">
        <v>2</v>
      </c>
      <c r="G59" s="28" t="s">
        <v>2508</v>
      </c>
      <c r="H59" s="30" t="s">
        <v>1573</v>
      </c>
      <c r="I59" s="31">
        <f>F59*1000/0.0025*0.37</f>
        <v>296000</v>
      </c>
      <c r="J59" s="31">
        <f>F59*1000/0.0025*15.5</f>
        <v>12400000</v>
      </c>
      <c r="K59" s="31">
        <f>F59*1000/0.0025*1923</f>
        <v>1538400000</v>
      </c>
      <c r="Q59" s="9"/>
      <c r="R59" s="9"/>
      <c r="S59" s="9"/>
      <c r="U59" s="28" t="s">
        <v>140</v>
      </c>
      <c r="V59" s="28" t="s">
        <v>1738</v>
      </c>
    </row>
    <row r="60" spans="1:22" ht="18" customHeight="1" x14ac:dyDescent="0.25">
      <c r="A60" s="7" t="s">
        <v>1597</v>
      </c>
      <c r="B60" s="5" t="s">
        <v>141</v>
      </c>
      <c r="C60" s="5" t="s">
        <v>142</v>
      </c>
      <c r="D60" s="27" t="s">
        <v>1571</v>
      </c>
      <c r="E60" s="28" t="s">
        <v>1572</v>
      </c>
      <c r="F60" s="29">
        <v>716</v>
      </c>
      <c r="G60" s="36" t="s">
        <v>1609</v>
      </c>
      <c r="H60" s="30" t="s">
        <v>1573</v>
      </c>
      <c r="I60" s="31">
        <f t="shared" ref="I60:I68" si="36">F60/0.0025*0.37</f>
        <v>105968</v>
      </c>
      <c r="J60" s="31">
        <f t="shared" ref="J60:J68" si="37">F60/0.0025*15.5</f>
        <v>4439200</v>
      </c>
      <c r="K60" s="31">
        <f t="shared" ref="K60:K68" si="38">F60/0.0025*1923</f>
        <v>550747200</v>
      </c>
      <c r="N60" s="28" t="s">
        <v>104</v>
      </c>
      <c r="P60" s="30" t="s">
        <v>1573</v>
      </c>
      <c r="Q60" s="9"/>
      <c r="R60" s="9"/>
      <c r="S60" s="9"/>
      <c r="U60" s="28" t="s">
        <v>143</v>
      </c>
      <c r="V60" s="28" t="s">
        <v>1739</v>
      </c>
    </row>
    <row r="61" spans="1:22" ht="18" customHeight="1" x14ac:dyDescent="0.25">
      <c r="A61" s="7" t="s">
        <v>1591</v>
      </c>
      <c r="B61" s="5" t="s">
        <v>144</v>
      </c>
      <c r="C61" s="5" t="s">
        <v>145</v>
      </c>
      <c r="D61" s="27" t="s">
        <v>0</v>
      </c>
      <c r="E61" s="9" t="s">
        <v>1599</v>
      </c>
      <c r="F61" s="29">
        <v>30</v>
      </c>
      <c r="G61" s="36" t="s">
        <v>1609</v>
      </c>
      <c r="H61" s="30" t="s">
        <v>1573</v>
      </c>
      <c r="I61" s="31">
        <f t="shared" si="36"/>
        <v>4440</v>
      </c>
      <c r="J61" s="31">
        <f t="shared" si="37"/>
        <v>186000</v>
      </c>
      <c r="K61" s="31">
        <f t="shared" si="38"/>
        <v>23076000</v>
      </c>
      <c r="Q61" s="9"/>
      <c r="R61" s="9"/>
      <c r="S61" s="9"/>
      <c r="T61" s="33" t="s">
        <v>145</v>
      </c>
      <c r="U61" s="28" t="s">
        <v>146</v>
      </c>
      <c r="V61" s="28" t="s">
        <v>1686</v>
      </c>
    </row>
    <row r="62" spans="1:22" ht="18" customHeight="1" x14ac:dyDescent="0.25">
      <c r="A62" s="7" t="s">
        <v>1591</v>
      </c>
      <c r="B62" s="4" t="s">
        <v>2585</v>
      </c>
      <c r="C62" s="5" t="s">
        <v>147</v>
      </c>
      <c r="D62" s="27" t="s">
        <v>1571</v>
      </c>
      <c r="E62" s="28" t="s">
        <v>1572</v>
      </c>
      <c r="F62" s="29">
        <v>100</v>
      </c>
      <c r="G62" s="36" t="s">
        <v>1609</v>
      </c>
      <c r="H62" s="30" t="s">
        <v>1573</v>
      </c>
      <c r="I62" s="31">
        <f t="shared" si="36"/>
        <v>14800</v>
      </c>
      <c r="J62" s="31">
        <f t="shared" si="37"/>
        <v>620000</v>
      </c>
      <c r="K62" s="31">
        <f t="shared" si="38"/>
        <v>76920000</v>
      </c>
      <c r="N62" s="28" t="s">
        <v>10</v>
      </c>
      <c r="P62" s="30" t="s">
        <v>1573</v>
      </c>
      <c r="Q62" s="9"/>
      <c r="R62" s="9"/>
      <c r="S62" s="9"/>
      <c r="U62" s="28" t="s">
        <v>148</v>
      </c>
      <c r="V62" s="28" t="s">
        <v>1686</v>
      </c>
    </row>
    <row r="63" spans="1:22" ht="18" customHeight="1" x14ac:dyDescent="0.25">
      <c r="A63" s="35" t="s">
        <v>1595</v>
      </c>
      <c r="B63" s="4" t="s">
        <v>2586</v>
      </c>
      <c r="C63" s="5" t="s">
        <v>149</v>
      </c>
      <c r="D63" s="27" t="s">
        <v>0</v>
      </c>
      <c r="E63" s="28" t="s">
        <v>2503</v>
      </c>
      <c r="F63" s="29">
        <v>2.5000000000000001E-3</v>
      </c>
      <c r="G63" s="36" t="s">
        <v>1609</v>
      </c>
      <c r="H63" s="30" t="s">
        <v>1573</v>
      </c>
      <c r="I63" s="37">
        <f t="shared" si="36"/>
        <v>0.37</v>
      </c>
      <c r="J63" s="31">
        <f t="shared" si="37"/>
        <v>15.5</v>
      </c>
      <c r="K63" s="31">
        <f t="shared" si="38"/>
        <v>1923</v>
      </c>
      <c r="Q63" s="9"/>
      <c r="R63" s="9"/>
      <c r="S63" s="9"/>
      <c r="U63" s="28" t="s">
        <v>150</v>
      </c>
      <c r="V63" s="28" t="s">
        <v>1740</v>
      </c>
    </row>
    <row r="64" spans="1:22" ht="18" customHeight="1" x14ac:dyDescent="0.25">
      <c r="A64" s="7" t="s">
        <v>1600</v>
      </c>
      <c r="B64" s="5" t="s">
        <v>151</v>
      </c>
      <c r="C64" s="5" t="s">
        <v>152</v>
      </c>
      <c r="D64" s="27" t="s">
        <v>0</v>
      </c>
      <c r="E64" s="9" t="s">
        <v>1601</v>
      </c>
      <c r="F64" s="29">
        <v>9</v>
      </c>
      <c r="G64" s="36" t="s">
        <v>1609</v>
      </c>
      <c r="H64" s="30" t="s">
        <v>1573</v>
      </c>
      <c r="I64" s="31">
        <f t="shared" si="36"/>
        <v>1332</v>
      </c>
      <c r="J64" s="31">
        <f t="shared" si="37"/>
        <v>55800</v>
      </c>
      <c r="K64" s="31">
        <f t="shared" si="38"/>
        <v>6922800</v>
      </c>
      <c r="Q64" s="9"/>
      <c r="R64" s="9"/>
      <c r="S64" s="9"/>
      <c r="U64" s="28" t="s">
        <v>153</v>
      </c>
      <c r="V64" s="28" t="s">
        <v>1741</v>
      </c>
    </row>
    <row r="65" spans="1:22" ht="18" customHeight="1" x14ac:dyDescent="0.25">
      <c r="A65" s="6" t="s">
        <v>1588</v>
      </c>
      <c r="B65" s="5" t="s">
        <v>154</v>
      </c>
      <c r="C65" s="5" t="s">
        <v>155</v>
      </c>
      <c r="D65" s="27" t="s">
        <v>0</v>
      </c>
      <c r="E65" s="9" t="s">
        <v>1599</v>
      </c>
      <c r="F65" s="29">
        <v>30</v>
      </c>
      <c r="G65" s="36" t="s">
        <v>1609</v>
      </c>
      <c r="H65" s="30" t="s">
        <v>1573</v>
      </c>
      <c r="I65" s="31">
        <f t="shared" si="36"/>
        <v>4440</v>
      </c>
      <c r="J65" s="31">
        <f t="shared" si="37"/>
        <v>186000</v>
      </c>
      <c r="K65" s="31">
        <f t="shared" si="38"/>
        <v>23076000</v>
      </c>
      <c r="Q65" s="9"/>
      <c r="R65" s="9"/>
      <c r="S65" s="9"/>
      <c r="U65" s="28" t="s">
        <v>156</v>
      </c>
      <c r="V65" s="28" t="s">
        <v>1742</v>
      </c>
    </row>
    <row r="66" spans="1:22" ht="18" customHeight="1" x14ac:dyDescent="0.25">
      <c r="A66" s="7" t="s">
        <v>1594</v>
      </c>
      <c r="B66" s="5" t="s">
        <v>157</v>
      </c>
      <c r="C66" s="5" t="s">
        <v>158</v>
      </c>
      <c r="D66" s="27" t="s">
        <v>1571</v>
      </c>
      <c r="E66" s="28" t="s">
        <v>1572</v>
      </c>
      <c r="F66" s="29">
        <v>214</v>
      </c>
      <c r="G66" s="36" t="s">
        <v>1609</v>
      </c>
      <c r="H66" s="30" t="s">
        <v>1573</v>
      </c>
      <c r="I66" s="31">
        <f t="shared" si="36"/>
        <v>31672</v>
      </c>
      <c r="J66" s="31">
        <f t="shared" si="37"/>
        <v>1326800</v>
      </c>
      <c r="K66" s="31">
        <f t="shared" si="38"/>
        <v>164608800</v>
      </c>
      <c r="N66" s="9" t="s">
        <v>10</v>
      </c>
      <c r="P66" s="30" t="s">
        <v>1573</v>
      </c>
      <c r="Q66" s="9"/>
      <c r="R66" s="9"/>
      <c r="S66" s="9"/>
      <c r="U66" s="28" t="s">
        <v>1743</v>
      </c>
      <c r="V66" s="28" t="s">
        <v>1744</v>
      </c>
    </row>
    <row r="67" spans="1:22" ht="18" customHeight="1" x14ac:dyDescent="0.25">
      <c r="A67" s="7" t="s">
        <v>1598</v>
      </c>
      <c r="B67" s="5" t="s">
        <v>159</v>
      </c>
      <c r="C67" s="5" t="s">
        <v>160</v>
      </c>
      <c r="D67" s="27" t="s">
        <v>0</v>
      </c>
      <c r="E67" s="28" t="s">
        <v>2503</v>
      </c>
      <c r="F67" s="29">
        <v>2.5000000000000001E-3</v>
      </c>
      <c r="G67" s="36" t="s">
        <v>1609</v>
      </c>
      <c r="H67" s="30" t="s">
        <v>1573</v>
      </c>
      <c r="I67" s="37">
        <f t="shared" si="36"/>
        <v>0.37</v>
      </c>
      <c r="J67" s="31">
        <f t="shared" si="37"/>
        <v>15.5</v>
      </c>
      <c r="K67" s="31">
        <f t="shared" si="38"/>
        <v>1923</v>
      </c>
      <c r="Q67" s="9"/>
      <c r="R67" s="9"/>
      <c r="S67" s="9"/>
      <c r="U67" s="28" t="s">
        <v>161</v>
      </c>
      <c r="V67" s="28" t="s">
        <v>1745</v>
      </c>
    </row>
    <row r="68" spans="1:22" ht="18" customHeight="1" x14ac:dyDescent="0.25">
      <c r="A68" s="7" t="s">
        <v>1594</v>
      </c>
      <c r="B68" s="5" t="s">
        <v>162</v>
      </c>
      <c r="C68" s="5" t="s">
        <v>163</v>
      </c>
      <c r="D68" s="27" t="s">
        <v>1571</v>
      </c>
      <c r="E68" s="28" t="s">
        <v>1572</v>
      </c>
      <c r="F68" s="29">
        <v>52</v>
      </c>
      <c r="G68" s="36" t="s">
        <v>1609</v>
      </c>
      <c r="H68" s="30" t="s">
        <v>1573</v>
      </c>
      <c r="I68" s="31">
        <f t="shared" si="36"/>
        <v>7696</v>
      </c>
      <c r="J68" s="31">
        <f t="shared" si="37"/>
        <v>322400</v>
      </c>
      <c r="K68" s="31">
        <f t="shared" si="38"/>
        <v>39998400</v>
      </c>
      <c r="N68" s="28" t="s">
        <v>164</v>
      </c>
      <c r="P68" s="30" t="s">
        <v>1573</v>
      </c>
      <c r="Q68" s="9"/>
      <c r="R68" s="9"/>
      <c r="S68" s="9"/>
      <c r="U68" s="28" t="s">
        <v>1746</v>
      </c>
      <c r="V68" s="28" t="s">
        <v>1747</v>
      </c>
    </row>
    <row r="69" spans="1:22" ht="18" customHeight="1" x14ac:dyDescent="0.25">
      <c r="A69" s="7" t="s">
        <v>1597</v>
      </c>
      <c r="B69" s="5" t="s">
        <v>165</v>
      </c>
      <c r="C69" s="5" t="s">
        <v>166</v>
      </c>
      <c r="D69" s="27" t="s">
        <v>1571</v>
      </c>
      <c r="E69" s="28" t="s">
        <v>1572</v>
      </c>
      <c r="F69" s="34">
        <v>12.5</v>
      </c>
      <c r="G69" s="36" t="s">
        <v>2508</v>
      </c>
      <c r="H69" s="30" t="s">
        <v>1573</v>
      </c>
      <c r="I69" s="31">
        <f>F69*1000/0.0025*0.37</f>
        <v>1850000</v>
      </c>
      <c r="J69" s="31">
        <f>F69*1000/0.0025*15.5</f>
        <v>77500000</v>
      </c>
      <c r="K69" s="31">
        <f>F69*1000/0.0025*1923</f>
        <v>9615000000</v>
      </c>
      <c r="M69" s="28" t="s">
        <v>1572</v>
      </c>
      <c r="N69" s="29">
        <v>67</v>
      </c>
      <c r="O69" s="9" t="s">
        <v>1602</v>
      </c>
      <c r="Q69" s="9"/>
      <c r="R69" s="9"/>
      <c r="S69" s="9"/>
      <c r="T69" s="33" t="s">
        <v>166</v>
      </c>
      <c r="U69" s="28" t="s">
        <v>167</v>
      </c>
      <c r="V69" s="28" t="s">
        <v>1748</v>
      </c>
    </row>
    <row r="70" spans="1:22" ht="18" customHeight="1" x14ac:dyDescent="0.25">
      <c r="A70" s="35" t="s">
        <v>1595</v>
      </c>
      <c r="B70" s="5" t="s">
        <v>168</v>
      </c>
      <c r="C70" s="5" t="s">
        <v>169</v>
      </c>
      <c r="D70" s="27" t="s">
        <v>0</v>
      </c>
      <c r="E70" s="28" t="s">
        <v>2503</v>
      </c>
      <c r="F70" s="29">
        <v>2.5000000000000001E-3</v>
      </c>
      <c r="G70" s="36" t="s">
        <v>1609</v>
      </c>
      <c r="H70" s="30" t="s">
        <v>1573</v>
      </c>
      <c r="I70" s="37">
        <f>F70/0.0025*0.37</f>
        <v>0.37</v>
      </c>
      <c r="J70" s="31">
        <f>F70/0.0025*15.5</f>
        <v>15.5</v>
      </c>
      <c r="K70" s="31">
        <f>F70/0.0025*1923</f>
        <v>1923</v>
      </c>
      <c r="Q70" s="9" t="s">
        <v>169</v>
      </c>
      <c r="R70" s="9"/>
      <c r="S70" s="9"/>
      <c r="U70" s="28" t="s">
        <v>1749</v>
      </c>
      <c r="V70" s="28" t="s">
        <v>1750</v>
      </c>
    </row>
    <row r="71" spans="1:22" ht="18" customHeight="1" x14ac:dyDescent="0.25">
      <c r="A71" s="7" t="s">
        <v>1603</v>
      </c>
      <c r="B71" s="4" t="s">
        <v>2587</v>
      </c>
      <c r="C71" s="5" t="s">
        <v>170</v>
      </c>
      <c r="D71" s="27" t="s">
        <v>1571</v>
      </c>
      <c r="E71" s="28" t="s">
        <v>1572</v>
      </c>
      <c r="F71" s="29" t="s">
        <v>77</v>
      </c>
      <c r="H71" s="30" t="s">
        <v>1573</v>
      </c>
      <c r="I71" s="39"/>
      <c r="J71" s="39"/>
      <c r="K71" s="39"/>
      <c r="N71" s="9" t="s">
        <v>77</v>
      </c>
      <c r="P71" s="30" t="s">
        <v>1573</v>
      </c>
      <c r="Q71" s="9"/>
      <c r="R71" s="9"/>
      <c r="S71" s="9"/>
      <c r="U71" s="28" t="s">
        <v>171</v>
      </c>
      <c r="V71" s="28" t="s">
        <v>1751</v>
      </c>
    </row>
    <row r="72" spans="1:22" ht="18" customHeight="1" x14ac:dyDescent="0.25">
      <c r="A72" s="7" t="s">
        <v>1604</v>
      </c>
      <c r="B72" s="5" t="s">
        <v>172</v>
      </c>
      <c r="C72" s="5" t="s">
        <v>173</v>
      </c>
      <c r="D72" s="27" t="s">
        <v>1571</v>
      </c>
      <c r="E72" s="28" t="s">
        <v>1572</v>
      </c>
      <c r="F72" s="29">
        <v>300</v>
      </c>
      <c r="G72" s="36" t="s">
        <v>1609</v>
      </c>
      <c r="H72" s="30" t="s">
        <v>1573</v>
      </c>
      <c r="I72" s="31">
        <f t="shared" ref="I72:I73" si="39">F72/0.0025*0.37</f>
        <v>44400</v>
      </c>
      <c r="J72" s="31">
        <f t="shared" ref="J72:J73" si="40">F72/0.0025*15.5</f>
        <v>1860000</v>
      </c>
      <c r="K72" s="31">
        <f t="shared" ref="K72:K73" si="41">F72/0.0025*1923</f>
        <v>230760000</v>
      </c>
      <c r="P72" s="30" t="s">
        <v>1573</v>
      </c>
      <c r="Q72" s="9"/>
      <c r="R72" s="9"/>
      <c r="S72" s="9"/>
      <c r="T72" s="33" t="s">
        <v>173</v>
      </c>
      <c r="U72" s="28" t="s">
        <v>174</v>
      </c>
      <c r="V72" s="28" t="s">
        <v>1752</v>
      </c>
    </row>
    <row r="73" spans="1:22" ht="18" customHeight="1" x14ac:dyDescent="0.25">
      <c r="A73" s="35" t="s">
        <v>1595</v>
      </c>
      <c r="B73" s="4" t="s">
        <v>2588</v>
      </c>
      <c r="C73" s="5" t="s">
        <v>175</v>
      </c>
      <c r="D73" s="27" t="s">
        <v>1571</v>
      </c>
      <c r="E73" s="28" t="s">
        <v>1572</v>
      </c>
      <c r="F73" s="29">
        <v>221</v>
      </c>
      <c r="G73" s="28" t="s">
        <v>1609</v>
      </c>
      <c r="H73" s="30" t="s">
        <v>1573</v>
      </c>
      <c r="I73" s="31">
        <f t="shared" si="39"/>
        <v>32708</v>
      </c>
      <c r="J73" s="31">
        <f t="shared" si="40"/>
        <v>1370200</v>
      </c>
      <c r="K73" s="31">
        <f t="shared" si="41"/>
        <v>169993200</v>
      </c>
      <c r="N73" s="28" t="s">
        <v>177</v>
      </c>
      <c r="P73" s="30" t="s">
        <v>1573</v>
      </c>
      <c r="Q73" s="9"/>
      <c r="R73" s="9"/>
      <c r="S73" s="9"/>
      <c r="U73" s="28" t="s">
        <v>176</v>
      </c>
      <c r="V73" s="28" t="s">
        <v>1753</v>
      </c>
    </row>
    <row r="74" spans="1:22" ht="18" customHeight="1" x14ac:dyDescent="0.25">
      <c r="A74" s="7" t="s">
        <v>1605</v>
      </c>
      <c r="B74" s="4" t="s">
        <v>2589</v>
      </c>
      <c r="C74" s="5" t="s">
        <v>178</v>
      </c>
      <c r="D74" s="27" t="s">
        <v>1571</v>
      </c>
      <c r="E74" s="28" t="s">
        <v>1572</v>
      </c>
      <c r="F74" s="34">
        <v>12.5</v>
      </c>
      <c r="G74" s="28" t="s">
        <v>2508</v>
      </c>
      <c r="H74" s="30" t="s">
        <v>1573</v>
      </c>
      <c r="I74" s="31">
        <f>F74*1000/0.0025*0.37</f>
        <v>1850000</v>
      </c>
      <c r="J74" s="31">
        <f>F74*1000/0.0025*15.5</f>
        <v>77500000</v>
      </c>
      <c r="K74" s="31">
        <f>F74*1000/0.0025*1923</f>
        <v>9615000000</v>
      </c>
      <c r="N74" s="28" t="s">
        <v>177</v>
      </c>
      <c r="P74" s="30" t="s">
        <v>1573</v>
      </c>
      <c r="Q74" s="9"/>
      <c r="R74" s="9"/>
      <c r="S74" s="9"/>
      <c r="T74" s="33" t="s">
        <v>178</v>
      </c>
      <c r="U74" s="28" t="s">
        <v>179</v>
      </c>
      <c r="V74" s="28" t="s">
        <v>1754</v>
      </c>
    </row>
    <row r="75" spans="1:22" ht="18" customHeight="1" x14ac:dyDescent="0.25">
      <c r="A75" s="35" t="s">
        <v>1595</v>
      </c>
      <c r="B75" s="4" t="s">
        <v>2590</v>
      </c>
      <c r="C75" s="5" t="s">
        <v>180</v>
      </c>
      <c r="D75" s="27" t="s">
        <v>0</v>
      </c>
      <c r="E75" s="36" t="s">
        <v>1630</v>
      </c>
      <c r="F75" s="29">
        <v>1.5</v>
      </c>
      <c r="G75" s="36" t="s">
        <v>1609</v>
      </c>
      <c r="H75" s="30" t="s">
        <v>1573</v>
      </c>
      <c r="I75" s="31">
        <f t="shared" ref="I75:I77" si="42">F75/0.0025*0.37</f>
        <v>222</v>
      </c>
      <c r="J75" s="31">
        <f t="shared" ref="J75:J77" si="43">F75/0.0025*15.5</f>
        <v>9300</v>
      </c>
      <c r="K75" s="31">
        <f t="shared" ref="K75:K77" si="44">F75/0.0025*1923</f>
        <v>1153800</v>
      </c>
      <c r="Q75" s="9" t="s">
        <v>180</v>
      </c>
      <c r="R75" s="9"/>
      <c r="S75" s="9"/>
      <c r="U75" s="28" t="s">
        <v>181</v>
      </c>
      <c r="V75" s="28" t="s">
        <v>1755</v>
      </c>
    </row>
    <row r="76" spans="1:22" ht="18" customHeight="1" x14ac:dyDescent="0.25">
      <c r="A76" s="35" t="s">
        <v>1581</v>
      </c>
      <c r="B76" s="5" t="s">
        <v>182</v>
      </c>
      <c r="C76" s="5" t="s">
        <v>183</v>
      </c>
      <c r="D76" s="27" t="s">
        <v>1571</v>
      </c>
      <c r="E76" s="28" t="s">
        <v>1572</v>
      </c>
      <c r="F76" s="29">
        <v>83.3</v>
      </c>
      <c r="G76" s="36" t="s">
        <v>1609</v>
      </c>
      <c r="H76" s="30" t="s">
        <v>1573</v>
      </c>
      <c r="I76" s="31">
        <f t="shared" si="42"/>
        <v>12328.4</v>
      </c>
      <c r="J76" s="31">
        <f t="shared" si="43"/>
        <v>516460</v>
      </c>
      <c r="K76" s="31">
        <f t="shared" si="44"/>
        <v>64074360</v>
      </c>
      <c r="N76" s="28" t="s">
        <v>86</v>
      </c>
      <c r="P76" s="30" t="s">
        <v>1573</v>
      </c>
      <c r="Q76" s="9"/>
      <c r="R76" s="9"/>
      <c r="S76" s="9"/>
      <c r="U76" s="28" t="s">
        <v>184</v>
      </c>
      <c r="V76" s="28" t="s">
        <v>1691</v>
      </c>
    </row>
    <row r="77" spans="1:22" ht="18" customHeight="1" x14ac:dyDescent="0.25">
      <c r="A77" s="35" t="s">
        <v>1595</v>
      </c>
      <c r="B77" s="4" t="s">
        <v>2591</v>
      </c>
      <c r="C77" s="5" t="s">
        <v>185</v>
      </c>
      <c r="D77" s="27" t="s">
        <v>0</v>
      </c>
      <c r="E77" s="28" t="s">
        <v>2503</v>
      </c>
      <c r="F77" s="29">
        <v>2.5000000000000001E-3</v>
      </c>
      <c r="G77" s="36" t="s">
        <v>1609</v>
      </c>
      <c r="H77" s="30" t="s">
        <v>1573</v>
      </c>
      <c r="I77" s="37">
        <f t="shared" si="42"/>
        <v>0.37</v>
      </c>
      <c r="J77" s="31">
        <f t="shared" si="43"/>
        <v>15.5</v>
      </c>
      <c r="K77" s="31">
        <f t="shared" si="44"/>
        <v>1923</v>
      </c>
      <c r="Q77" s="9"/>
      <c r="R77" s="9"/>
      <c r="S77" s="9"/>
      <c r="U77" s="28" t="s">
        <v>1756</v>
      </c>
      <c r="V77" s="28" t="s">
        <v>1757</v>
      </c>
    </row>
    <row r="78" spans="1:22" ht="18" customHeight="1" x14ac:dyDescent="0.25">
      <c r="A78" s="7" t="s">
        <v>1606</v>
      </c>
      <c r="B78" s="5" t="s">
        <v>186</v>
      </c>
      <c r="C78" s="5" t="s">
        <v>187</v>
      </c>
      <c r="D78" s="27" t="s">
        <v>1571</v>
      </c>
      <c r="E78" s="28" t="s">
        <v>1572</v>
      </c>
      <c r="F78" s="34">
        <v>5</v>
      </c>
      <c r="G78" s="28" t="s">
        <v>2508</v>
      </c>
      <c r="H78" s="30" t="s">
        <v>1573</v>
      </c>
      <c r="I78" s="31">
        <f>F78*1000/0.0025*0.37</f>
        <v>740000</v>
      </c>
      <c r="J78" s="31">
        <f>F78*1000/0.0025*15.5</f>
        <v>31000000</v>
      </c>
      <c r="K78" s="31">
        <f>F78*1000/0.0025*1923</f>
        <v>3846000000</v>
      </c>
      <c r="N78" s="9" t="s">
        <v>46</v>
      </c>
      <c r="P78" s="30" t="s">
        <v>1573</v>
      </c>
      <c r="Q78" s="9"/>
      <c r="R78" s="9"/>
      <c r="S78" s="9" t="s">
        <v>187</v>
      </c>
      <c r="U78" s="28" t="s">
        <v>188</v>
      </c>
      <c r="V78" s="28" t="s">
        <v>1758</v>
      </c>
    </row>
    <row r="79" spans="1:22" ht="18" customHeight="1" x14ac:dyDescent="0.25">
      <c r="A79" s="35" t="s">
        <v>1595</v>
      </c>
      <c r="B79" s="5" t="s">
        <v>189</v>
      </c>
      <c r="C79" s="5" t="s">
        <v>190</v>
      </c>
      <c r="D79" s="27" t="s">
        <v>0</v>
      </c>
      <c r="E79" s="36" t="s">
        <v>1630</v>
      </c>
      <c r="F79" s="29">
        <v>1.5</v>
      </c>
      <c r="G79" s="36" t="s">
        <v>1609</v>
      </c>
      <c r="H79" s="30" t="s">
        <v>1573</v>
      </c>
      <c r="I79" s="31">
        <f>F79/0.0025*0.37</f>
        <v>222</v>
      </c>
      <c r="J79" s="31">
        <f>F79/0.0025*15.5</f>
        <v>9300</v>
      </c>
      <c r="K79" s="31">
        <f>F79/0.0025*1923</f>
        <v>1153800</v>
      </c>
      <c r="Q79" s="9"/>
      <c r="R79" s="9"/>
      <c r="S79" s="9"/>
      <c r="U79" s="28" t="s">
        <v>191</v>
      </c>
      <c r="V79" s="28" t="s">
        <v>1759</v>
      </c>
    </row>
    <row r="80" spans="1:22" ht="18" customHeight="1" x14ac:dyDescent="0.25">
      <c r="A80" s="6" t="s">
        <v>1607</v>
      </c>
      <c r="B80" s="5" t="s">
        <v>192</v>
      </c>
      <c r="C80" s="5" t="s">
        <v>193</v>
      </c>
      <c r="D80" s="27" t="s">
        <v>1571</v>
      </c>
      <c r="E80" s="28" t="s">
        <v>1572</v>
      </c>
      <c r="F80" s="34">
        <v>16</v>
      </c>
      <c r="G80" s="28" t="s">
        <v>2508</v>
      </c>
      <c r="H80" s="30" t="s">
        <v>1573</v>
      </c>
      <c r="I80" s="31">
        <f>F80*1000/0.0025*0.37</f>
        <v>2368000</v>
      </c>
      <c r="J80" s="31">
        <f>F80*1000/0.0025*15.5</f>
        <v>99200000</v>
      </c>
      <c r="K80" s="31">
        <f>F80*1000/0.0025*1923</f>
        <v>12307200000</v>
      </c>
      <c r="N80" s="28" t="s">
        <v>46</v>
      </c>
      <c r="P80" s="30" t="s">
        <v>1573</v>
      </c>
      <c r="Q80" s="9"/>
      <c r="R80" s="9"/>
      <c r="S80" s="9"/>
      <c r="U80" s="28" t="s">
        <v>194</v>
      </c>
      <c r="V80" s="28" t="s">
        <v>1760</v>
      </c>
    </row>
    <row r="81" spans="1:22" ht="18" customHeight="1" x14ac:dyDescent="0.25">
      <c r="A81" s="35" t="s">
        <v>1595</v>
      </c>
      <c r="B81" s="4" t="s">
        <v>2592</v>
      </c>
      <c r="C81" s="5" t="s">
        <v>195</v>
      </c>
      <c r="F81" s="29" t="s">
        <v>1608</v>
      </c>
      <c r="H81" s="30" t="s">
        <v>1573</v>
      </c>
      <c r="I81" s="39"/>
      <c r="J81" s="39"/>
      <c r="K81" s="39"/>
      <c r="Q81" s="9"/>
      <c r="R81" s="9"/>
      <c r="S81" s="9"/>
      <c r="U81" s="28">
        <v>0</v>
      </c>
      <c r="V81" s="28">
        <v>0</v>
      </c>
    </row>
    <row r="82" spans="1:22" ht="18" customHeight="1" x14ac:dyDescent="0.25">
      <c r="A82" s="7" t="s">
        <v>1591</v>
      </c>
      <c r="B82" s="5" t="s">
        <v>196</v>
      </c>
      <c r="C82" s="5" t="s">
        <v>197</v>
      </c>
      <c r="D82" s="27" t="s">
        <v>1571</v>
      </c>
      <c r="E82" s="28" t="s">
        <v>1572</v>
      </c>
      <c r="F82" s="34">
        <v>2.4</v>
      </c>
      <c r="G82" s="28" t="s">
        <v>2508</v>
      </c>
      <c r="H82" s="30" t="s">
        <v>1573</v>
      </c>
      <c r="I82" s="31">
        <f t="shared" ref="I82:I83" si="45">F82*1000/0.0025*0.37</f>
        <v>355200</v>
      </c>
      <c r="J82" s="31">
        <f t="shared" ref="J82:J83" si="46">F82*1000/0.0025*15.5</f>
        <v>14880000</v>
      </c>
      <c r="K82" s="31">
        <f t="shared" ref="K82:K83" si="47">F82*1000/0.0025*1923</f>
        <v>1846080000</v>
      </c>
      <c r="N82" s="28" t="s">
        <v>104</v>
      </c>
      <c r="P82" s="30" t="s">
        <v>1573</v>
      </c>
      <c r="Q82" s="9"/>
      <c r="R82" s="9"/>
      <c r="S82" s="9"/>
      <c r="U82" s="28" t="s">
        <v>198</v>
      </c>
      <c r="V82" s="28" t="s">
        <v>1761</v>
      </c>
    </row>
    <row r="83" spans="1:22" ht="18" customHeight="1" x14ac:dyDescent="0.25">
      <c r="A83" s="7" t="s">
        <v>1570</v>
      </c>
      <c r="B83" s="4" t="s">
        <v>2593</v>
      </c>
      <c r="C83" s="5" t="s">
        <v>199</v>
      </c>
      <c r="D83" s="27" t="s">
        <v>1571</v>
      </c>
      <c r="E83" s="28" t="s">
        <v>1572</v>
      </c>
      <c r="F83" s="34">
        <v>9.4</v>
      </c>
      <c r="G83" s="28" t="s">
        <v>2508</v>
      </c>
      <c r="H83" s="30" t="s">
        <v>1573</v>
      </c>
      <c r="I83" s="31">
        <f t="shared" si="45"/>
        <v>1391200</v>
      </c>
      <c r="J83" s="31">
        <f t="shared" si="46"/>
        <v>58280000</v>
      </c>
      <c r="K83" s="31">
        <f t="shared" si="47"/>
        <v>7230480000</v>
      </c>
      <c r="N83" s="9" t="s">
        <v>46</v>
      </c>
      <c r="P83" s="30" t="s">
        <v>1573</v>
      </c>
      <c r="Q83" s="9"/>
      <c r="R83" s="9"/>
      <c r="S83" s="9"/>
      <c r="U83" s="28" t="s">
        <v>200</v>
      </c>
      <c r="V83" s="28" t="s">
        <v>1762</v>
      </c>
    </row>
    <row r="84" spans="1:22" ht="18" customHeight="1" x14ac:dyDescent="0.25">
      <c r="A84" s="35" t="s">
        <v>1595</v>
      </c>
      <c r="B84" s="4" t="s">
        <v>2594</v>
      </c>
      <c r="C84" s="5" t="s">
        <v>201</v>
      </c>
      <c r="D84" s="27" t="s">
        <v>0</v>
      </c>
      <c r="E84" s="36" t="s">
        <v>1630</v>
      </c>
      <c r="F84" s="29">
        <v>1.5</v>
      </c>
      <c r="G84" s="28" t="s">
        <v>1609</v>
      </c>
      <c r="H84" s="30" t="s">
        <v>1573</v>
      </c>
      <c r="I84" s="31">
        <f t="shared" ref="I84:I90" si="48">F84/0.0025*0.37</f>
        <v>222</v>
      </c>
      <c r="J84" s="31">
        <f t="shared" ref="J84:J90" si="49">F84/0.0025*15.5</f>
        <v>9300</v>
      </c>
      <c r="K84" s="31">
        <f t="shared" ref="K84:K90" si="50">F84/0.0025*1923</f>
        <v>1153800</v>
      </c>
      <c r="Q84" s="9"/>
      <c r="R84" s="9"/>
      <c r="S84" s="9"/>
      <c r="U84" s="28" t="s">
        <v>1763</v>
      </c>
      <c r="V84" s="28" t="s">
        <v>1764</v>
      </c>
    </row>
    <row r="85" spans="1:22" ht="18" customHeight="1" x14ac:dyDescent="0.25">
      <c r="A85" s="35" t="s">
        <v>1595</v>
      </c>
      <c r="B85" s="4" t="s">
        <v>2595</v>
      </c>
      <c r="C85" s="5" t="s">
        <v>202</v>
      </c>
      <c r="D85" s="27" t="s">
        <v>0</v>
      </c>
      <c r="E85" s="36" t="s">
        <v>1630</v>
      </c>
      <c r="F85" s="29">
        <v>1.5</v>
      </c>
      <c r="G85" s="28" t="s">
        <v>1609</v>
      </c>
      <c r="H85" s="30" t="s">
        <v>1573</v>
      </c>
      <c r="I85" s="31">
        <f t="shared" si="48"/>
        <v>222</v>
      </c>
      <c r="J85" s="31">
        <f t="shared" si="49"/>
        <v>9300</v>
      </c>
      <c r="K85" s="31">
        <f t="shared" si="50"/>
        <v>1153800</v>
      </c>
      <c r="Q85" s="9"/>
      <c r="R85" s="9"/>
      <c r="S85" s="9"/>
      <c r="U85" s="28" t="s">
        <v>203</v>
      </c>
      <c r="V85" s="28" t="s">
        <v>1765</v>
      </c>
    </row>
    <row r="86" spans="1:22" ht="18" customHeight="1" x14ac:dyDescent="0.25">
      <c r="A86" s="6" t="s">
        <v>1610</v>
      </c>
      <c r="B86" s="4" t="s">
        <v>2596</v>
      </c>
      <c r="C86" s="5" t="s">
        <v>204</v>
      </c>
      <c r="D86" s="27" t="s">
        <v>0</v>
      </c>
      <c r="E86" s="36" t="s">
        <v>1630</v>
      </c>
      <c r="F86" s="29">
        <v>1.5</v>
      </c>
      <c r="G86" s="28" t="s">
        <v>1609</v>
      </c>
      <c r="H86" s="30" t="s">
        <v>1573</v>
      </c>
      <c r="I86" s="31">
        <f t="shared" si="48"/>
        <v>222</v>
      </c>
      <c r="J86" s="31">
        <f t="shared" si="49"/>
        <v>9300</v>
      </c>
      <c r="K86" s="31">
        <f t="shared" si="50"/>
        <v>1153800</v>
      </c>
      <c r="Q86" s="9"/>
      <c r="R86" s="9"/>
      <c r="S86" s="9"/>
      <c r="U86" s="28" t="s">
        <v>205</v>
      </c>
      <c r="V86" s="28" t="s">
        <v>1712</v>
      </c>
    </row>
    <row r="87" spans="1:22" ht="18" customHeight="1" x14ac:dyDescent="0.25">
      <c r="A87" s="7" t="s">
        <v>1591</v>
      </c>
      <c r="B87" s="5" t="s">
        <v>206</v>
      </c>
      <c r="C87" s="5" t="s">
        <v>207</v>
      </c>
      <c r="D87" s="27" t="s">
        <v>0</v>
      </c>
      <c r="E87" s="9" t="s">
        <v>1599</v>
      </c>
      <c r="F87" s="29">
        <v>30</v>
      </c>
      <c r="G87" s="28" t="s">
        <v>1609</v>
      </c>
      <c r="H87" s="30" t="s">
        <v>1573</v>
      </c>
      <c r="I87" s="31">
        <f t="shared" si="48"/>
        <v>4440</v>
      </c>
      <c r="J87" s="31">
        <f t="shared" si="49"/>
        <v>186000</v>
      </c>
      <c r="K87" s="31">
        <f t="shared" si="50"/>
        <v>23076000</v>
      </c>
      <c r="Q87" s="9"/>
      <c r="R87" s="9"/>
      <c r="S87" s="9"/>
      <c r="U87" s="28" t="s">
        <v>208</v>
      </c>
      <c r="V87" s="28" t="s">
        <v>1706</v>
      </c>
    </row>
    <row r="88" spans="1:22" ht="18" customHeight="1" x14ac:dyDescent="0.25">
      <c r="A88" s="7" t="s">
        <v>1611</v>
      </c>
      <c r="B88" s="5" t="s">
        <v>209</v>
      </c>
      <c r="C88" s="5" t="s">
        <v>210</v>
      </c>
      <c r="D88" s="27" t="s">
        <v>0</v>
      </c>
      <c r="E88" s="36" t="s">
        <v>2503</v>
      </c>
      <c r="F88" s="29">
        <v>2.5000000000000001E-3</v>
      </c>
      <c r="G88" s="9" t="s">
        <v>1609</v>
      </c>
      <c r="H88" s="30" t="s">
        <v>2504</v>
      </c>
      <c r="I88" s="37">
        <f t="shared" si="48"/>
        <v>0.37</v>
      </c>
      <c r="J88" s="31">
        <f t="shared" si="49"/>
        <v>15.5</v>
      </c>
      <c r="K88" s="31">
        <f t="shared" si="50"/>
        <v>1923</v>
      </c>
      <c r="Q88" s="9"/>
      <c r="R88" s="9"/>
      <c r="S88" s="9"/>
      <c r="U88" s="28" t="s">
        <v>1766</v>
      </c>
      <c r="V88" s="28" t="s">
        <v>1767</v>
      </c>
    </row>
    <row r="89" spans="1:22" ht="18" customHeight="1" x14ac:dyDescent="0.25">
      <c r="A89" s="7" t="s">
        <v>1585</v>
      </c>
      <c r="B89" s="5" t="s">
        <v>211</v>
      </c>
      <c r="C89" s="5" t="s">
        <v>212</v>
      </c>
      <c r="D89" s="27" t="s">
        <v>1571</v>
      </c>
      <c r="E89" s="28" t="s">
        <v>1572</v>
      </c>
      <c r="F89" s="29">
        <v>800</v>
      </c>
      <c r="G89" s="9" t="s">
        <v>1609</v>
      </c>
      <c r="H89" s="30" t="s">
        <v>1573</v>
      </c>
      <c r="I89" s="31">
        <f t="shared" si="48"/>
        <v>118400</v>
      </c>
      <c r="J89" s="31">
        <f t="shared" si="49"/>
        <v>4960000</v>
      </c>
      <c r="K89" s="31">
        <f t="shared" si="50"/>
        <v>615360000</v>
      </c>
      <c r="N89" s="9" t="s">
        <v>10</v>
      </c>
      <c r="Q89" s="9"/>
      <c r="R89" s="9"/>
      <c r="S89" s="9"/>
      <c r="T89" s="33" t="s">
        <v>212</v>
      </c>
      <c r="U89" s="28" t="s">
        <v>1768</v>
      </c>
      <c r="V89" s="28" t="s">
        <v>1769</v>
      </c>
    </row>
    <row r="90" spans="1:22" ht="18" customHeight="1" x14ac:dyDescent="0.25">
      <c r="A90" s="35" t="s">
        <v>1595</v>
      </c>
      <c r="B90" s="4" t="s">
        <v>2597</v>
      </c>
      <c r="C90" s="5" t="s">
        <v>213</v>
      </c>
      <c r="D90" s="27" t="s">
        <v>0</v>
      </c>
      <c r="E90" s="28" t="s">
        <v>2503</v>
      </c>
      <c r="F90" s="29">
        <v>2.5000000000000001E-3</v>
      </c>
      <c r="G90" s="28" t="s">
        <v>1609</v>
      </c>
      <c r="H90" s="30" t="s">
        <v>1573</v>
      </c>
      <c r="I90" s="37">
        <f t="shared" si="48"/>
        <v>0.37</v>
      </c>
      <c r="J90" s="31">
        <f t="shared" si="49"/>
        <v>15.5</v>
      </c>
      <c r="K90" s="31">
        <f t="shared" si="50"/>
        <v>1923</v>
      </c>
      <c r="Q90" s="9"/>
      <c r="R90" s="9"/>
      <c r="S90" s="9"/>
      <c r="U90" s="28" t="s">
        <v>214</v>
      </c>
      <c r="V90" s="28" t="s">
        <v>1770</v>
      </c>
    </row>
    <row r="91" spans="1:22" ht="18" customHeight="1" x14ac:dyDescent="0.25">
      <c r="A91" s="35" t="s">
        <v>1595</v>
      </c>
      <c r="B91" s="4" t="s">
        <v>2598</v>
      </c>
      <c r="C91" s="5" t="s">
        <v>215</v>
      </c>
      <c r="F91" s="29" t="s">
        <v>1608</v>
      </c>
      <c r="H91" s="30" t="s">
        <v>1573</v>
      </c>
      <c r="I91" s="39"/>
      <c r="J91" s="39"/>
      <c r="K91" s="39"/>
      <c r="Q91" s="9"/>
      <c r="R91" s="9"/>
      <c r="S91" s="9"/>
      <c r="U91" s="28">
        <v>0</v>
      </c>
      <c r="V91" s="28">
        <v>0</v>
      </c>
    </row>
    <row r="92" spans="1:22" ht="18" customHeight="1" x14ac:dyDescent="0.25">
      <c r="A92" s="6" t="s">
        <v>1588</v>
      </c>
      <c r="B92" s="5" t="s">
        <v>216</v>
      </c>
      <c r="C92" s="5" t="s">
        <v>217</v>
      </c>
      <c r="D92" s="27" t="s">
        <v>1571</v>
      </c>
      <c r="F92" s="29" t="s">
        <v>10</v>
      </c>
      <c r="H92" s="30" t="s">
        <v>1573</v>
      </c>
      <c r="I92" s="39"/>
      <c r="J92" s="39"/>
      <c r="K92" s="39"/>
      <c r="N92" s="9" t="s">
        <v>10</v>
      </c>
      <c r="P92" s="30" t="s">
        <v>1573</v>
      </c>
      <c r="Q92" s="9"/>
      <c r="R92" s="9"/>
      <c r="S92" s="9"/>
      <c r="U92" s="28" t="s">
        <v>1772</v>
      </c>
      <c r="V92" s="28" t="s">
        <v>1773</v>
      </c>
    </row>
    <row r="93" spans="1:22" ht="18" customHeight="1" x14ac:dyDescent="0.25">
      <c r="A93" s="35" t="s">
        <v>1595</v>
      </c>
      <c r="B93" s="4" t="s">
        <v>2599</v>
      </c>
      <c r="C93" s="5" t="s">
        <v>218</v>
      </c>
      <c r="D93" s="27" t="s">
        <v>0</v>
      </c>
      <c r="E93" s="36" t="s">
        <v>1630</v>
      </c>
      <c r="F93" s="29">
        <v>1.5</v>
      </c>
      <c r="G93" s="28" t="s">
        <v>1609</v>
      </c>
      <c r="H93" s="30" t="s">
        <v>1573</v>
      </c>
      <c r="I93" s="31">
        <f>F93/0.0025*0.37</f>
        <v>222</v>
      </c>
      <c r="J93" s="31">
        <f>F93/0.0025*15.5</f>
        <v>9300</v>
      </c>
      <c r="K93" s="31">
        <f>F93/0.0025*1923</f>
        <v>1153800</v>
      </c>
      <c r="Q93" s="9"/>
      <c r="R93" s="9"/>
      <c r="S93" s="9"/>
      <c r="U93" s="28" t="s">
        <v>219</v>
      </c>
      <c r="V93" s="28" t="s">
        <v>1774</v>
      </c>
    </row>
    <row r="94" spans="1:22" ht="18" customHeight="1" x14ac:dyDescent="0.25">
      <c r="A94" s="7" t="s">
        <v>1612</v>
      </c>
      <c r="B94" s="5" t="s">
        <v>220</v>
      </c>
      <c r="C94" s="5" t="s">
        <v>221</v>
      </c>
      <c r="D94" s="27" t="s">
        <v>1571</v>
      </c>
      <c r="F94" s="29" t="s">
        <v>77</v>
      </c>
      <c r="H94" s="30" t="s">
        <v>1573</v>
      </c>
      <c r="I94" s="39"/>
      <c r="J94" s="39"/>
      <c r="K94" s="39"/>
      <c r="M94" s="28" t="s">
        <v>1572</v>
      </c>
      <c r="N94" s="28" t="s">
        <v>223</v>
      </c>
      <c r="P94" s="30" t="s">
        <v>1573</v>
      </c>
      <c r="Q94" s="9"/>
      <c r="R94" s="9"/>
      <c r="S94" s="9"/>
      <c r="T94" s="33" t="s">
        <v>221</v>
      </c>
      <c r="U94" s="28" t="s">
        <v>222</v>
      </c>
      <c r="V94" s="28" t="s">
        <v>1775</v>
      </c>
    </row>
    <row r="95" spans="1:22" ht="18" customHeight="1" x14ac:dyDescent="0.25">
      <c r="A95" s="7" t="s">
        <v>1591</v>
      </c>
      <c r="B95" s="5" t="s">
        <v>224</v>
      </c>
      <c r="C95" s="5" t="s">
        <v>225</v>
      </c>
      <c r="D95" s="27" t="s">
        <v>0</v>
      </c>
      <c r="E95" s="9" t="s">
        <v>1599</v>
      </c>
      <c r="F95" s="29">
        <v>30</v>
      </c>
      <c r="G95" s="28" t="s">
        <v>1609</v>
      </c>
      <c r="H95" s="30" t="s">
        <v>1573</v>
      </c>
      <c r="I95" s="31">
        <f>F95/0.0025*0.37</f>
        <v>4440</v>
      </c>
      <c r="J95" s="31">
        <f>F95/0.0025*15.5</f>
        <v>186000</v>
      </c>
      <c r="K95" s="31">
        <f>F95/0.0025*1923</f>
        <v>23076000</v>
      </c>
      <c r="Q95" s="9"/>
      <c r="R95" s="9"/>
      <c r="S95" s="9"/>
      <c r="U95" s="28" t="s">
        <v>226</v>
      </c>
      <c r="V95" s="28" t="s">
        <v>1776</v>
      </c>
    </row>
    <row r="96" spans="1:22" ht="18" customHeight="1" x14ac:dyDescent="0.25">
      <c r="A96" s="7" t="s">
        <v>1591</v>
      </c>
      <c r="B96" s="4" t="s">
        <v>2600</v>
      </c>
      <c r="C96" s="5" t="s">
        <v>227</v>
      </c>
      <c r="D96" s="27" t="s">
        <v>1571</v>
      </c>
      <c r="E96" s="28" t="s">
        <v>1587</v>
      </c>
      <c r="F96" s="34">
        <v>1125</v>
      </c>
      <c r="G96" s="28" t="s">
        <v>2508</v>
      </c>
      <c r="H96" s="30" t="s">
        <v>1573</v>
      </c>
      <c r="I96" s="31">
        <f>F96*1000/0.0025*0.37</f>
        <v>166500000</v>
      </c>
      <c r="J96" s="31">
        <f>F96*1000/0.0025*15.5</f>
        <v>6975000000</v>
      </c>
      <c r="K96" s="31">
        <f>F96*1000/0.0025*1923</f>
        <v>865350000000</v>
      </c>
      <c r="Q96" s="9"/>
      <c r="R96" s="9"/>
      <c r="S96" s="9"/>
      <c r="U96" s="28" t="s">
        <v>1777</v>
      </c>
      <c r="V96" s="28" t="s">
        <v>1778</v>
      </c>
    </row>
    <row r="97" spans="1:22" ht="18" customHeight="1" x14ac:dyDescent="0.25">
      <c r="A97" s="7" t="s">
        <v>1591</v>
      </c>
      <c r="B97" s="4" t="s">
        <v>2601</v>
      </c>
      <c r="C97" s="5" t="s">
        <v>228</v>
      </c>
      <c r="D97" s="27" t="s">
        <v>1571</v>
      </c>
      <c r="E97" s="28" t="s">
        <v>1572</v>
      </c>
      <c r="F97" s="29">
        <v>29.475000000000001</v>
      </c>
      <c r="G97" s="9" t="s">
        <v>1609</v>
      </c>
      <c r="H97" s="30" t="s">
        <v>1573</v>
      </c>
      <c r="I97" s="31">
        <f t="shared" ref="I97:I100" si="51">F97/0.0025*0.37</f>
        <v>4362.3</v>
      </c>
      <c r="J97" s="31">
        <f t="shared" ref="J97:J100" si="52">F97/0.0025*15.5</f>
        <v>182745</v>
      </c>
      <c r="K97" s="31">
        <f t="shared" ref="K97:K100" si="53">F97/0.0025*1923</f>
        <v>22672170</v>
      </c>
      <c r="N97" s="28" t="s">
        <v>86</v>
      </c>
      <c r="P97" s="30" t="s">
        <v>1573</v>
      </c>
      <c r="Q97" s="9"/>
      <c r="R97" s="9"/>
      <c r="S97" s="9"/>
      <c r="U97" s="28" t="s">
        <v>1779</v>
      </c>
      <c r="V97" s="28" t="s">
        <v>1706</v>
      </c>
    </row>
    <row r="98" spans="1:22" ht="18" customHeight="1" x14ac:dyDescent="0.25">
      <c r="A98" s="6" t="s">
        <v>1588</v>
      </c>
      <c r="B98" s="5" t="s">
        <v>229</v>
      </c>
      <c r="C98" s="5" t="s">
        <v>230</v>
      </c>
      <c r="D98" s="27" t="s">
        <v>1571</v>
      </c>
      <c r="E98" s="28" t="s">
        <v>1572</v>
      </c>
      <c r="F98" s="29">
        <v>400</v>
      </c>
      <c r="G98" s="9" t="s">
        <v>1609</v>
      </c>
      <c r="H98" s="30" t="s">
        <v>1573</v>
      </c>
      <c r="I98" s="31">
        <f t="shared" si="51"/>
        <v>59200</v>
      </c>
      <c r="J98" s="31">
        <f t="shared" si="52"/>
        <v>2480000</v>
      </c>
      <c r="K98" s="31">
        <f t="shared" si="53"/>
        <v>307680000</v>
      </c>
      <c r="N98" s="9" t="s">
        <v>10</v>
      </c>
      <c r="P98" s="30" t="s">
        <v>1573</v>
      </c>
      <c r="Q98" s="9"/>
      <c r="R98" s="9"/>
      <c r="S98" s="9"/>
      <c r="U98" s="28" t="s">
        <v>231</v>
      </c>
      <c r="V98" s="28" t="s">
        <v>1780</v>
      </c>
    </row>
    <row r="99" spans="1:22" ht="18" customHeight="1" x14ac:dyDescent="0.25">
      <c r="A99" s="7" t="s">
        <v>1613</v>
      </c>
      <c r="B99" s="5" t="s">
        <v>232</v>
      </c>
      <c r="C99" s="5" t="s">
        <v>233</v>
      </c>
      <c r="D99" s="27" t="s">
        <v>1571</v>
      </c>
      <c r="E99" s="28" t="s">
        <v>1572</v>
      </c>
      <c r="F99" s="29">
        <v>600</v>
      </c>
      <c r="G99" s="9" t="s">
        <v>1609</v>
      </c>
      <c r="H99" s="30" t="s">
        <v>1573</v>
      </c>
      <c r="I99" s="31">
        <f t="shared" si="51"/>
        <v>88800</v>
      </c>
      <c r="J99" s="31">
        <f t="shared" si="52"/>
        <v>3720000</v>
      </c>
      <c r="K99" s="31">
        <f t="shared" si="53"/>
        <v>461520000</v>
      </c>
      <c r="N99" s="28" t="s">
        <v>235</v>
      </c>
      <c r="P99" s="30" t="s">
        <v>1573</v>
      </c>
      <c r="Q99" s="9"/>
      <c r="R99" s="9"/>
      <c r="S99" s="9"/>
      <c r="U99" s="28" t="s">
        <v>234</v>
      </c>
      <c r="V99" s="28" t="s">
        <v>1781</v>
      </c>
    </row>
    <row r="100" spans="1:22" ht="18" customHeight="1" x14ac:dyDescent="0.25">
      <c r="A100" s="7" t="s">
        <v>1591</v>
      </c>
      <c r="B100" s="4" t="s">
        <v>2602</v>
      </c>
      <c r="C100" s="5" t="s">
        <v>236</v>
      </c>
      <c r="D100" s="27" t="s">
        <v>1571</v>
      </c>
      <c r="E100" s="28" t="s">
        <v>1572</v>
      </c>
      <c r="F100" s="29">
        <v>500</v>
      </c>
      <c r="G100" s="9" t="s">
        <v>1609</v>
      </c>
      <c r="H100" s="30" t="s">
        <v>1573</v>
      </c>
      <c r="I100" s="31">
        <f t="shared" si="51"/>
        <v>74000</v>
      </c>
      <c r="J100" s="31">
        <f t="shared" si="52"/>
        <v>3100000</v>
      </c>
      <c r="K100" s="31">
        <f t="shared" si="53"/>
        <v>384600000</v>
      </c>
      <c r="N100" s="9" t="s">
        <v>10</v>
      </c>
      <c r="P100" s="30" t="s">
        <v>1573</v>
      </c>
      <c r="Q100" s="9"/>
      <c r="R100" s="9" t="s">
        <v>236</v>
      </c>
      <c r="S100" s="9"/>
      <c r="U100" s="28" t="s">
        <v>237</v>
      </c>
      <c r="V100" s="28" t="s">
        <v>1782</v>
      </c>
    </row>
    <row r="101" spans="1:22" ht="18" customHeight="1" x14ac:dyDescent="0.25">
      <c r="A101" s="7" t="s">
        <v>1585</v>
      </c>
      <c r="B101" s="4" t="s">
        <v>2603</v>
      </c>
      <c r="C101" s="5" t="s">
        <v>238</v>
      </c>
      <c r="D101" s="27" t="s">
        <v>1571</v>
      </c>
      <c r="E101" s="28" t="s">
        <v>1572</v>
      </c>
      <c r="F101" s="29" t="s">
        <v>10</v>
      </c>
      <c r="H101" s="30" t="s">
        <v>1573</v>
      </c>
      <c r="I101" s="39"/>
      <c r="J101" s="39"/>
      <c r="K101" s="39"/>
      <c r="N101" s="9" t="s">
        <v>10</v>
      </c>
      <c r="P101" s="30" t="s">
        <v>1573</v>
      </c>
      <c r="Q101" s="9"/>
      <c r="R101" s="9"/>
      <c r="S101" s="9"/>
      <c r="U101" s="28">
        <v>0</v>
      </c>
      <c r="V101" s="28">
        <v>0</v>
      </c>
    </row>
    <row r="102" spans="1:22" ht="18" customHeight="1" x14ac:dyDescent="0.25">
      <c r="A102" s="7" t="s">
        <v>1591</v>
      </c>
      <c r="B102" s="5" t="s">
        <v>239</v>
      </c>
      <c r="C102" s="5" t="s">
        <v>240</v>
      </c>
      <c r="D102" s="27" t="s">
        <v>0</v>
      </c>
      <c r="E102" s="9" t="s">
        <v>1599</v>
      </c>
      <c r="F102" s="29">
        <v>30</v>
      </c>
      <c r="G102" s="9" t="s">
        <v>1609</v>
      </c>
      <c r="H102" s="30" t="s">
        <v>1573</v>
      </c>
      <c r="I102" s="31">
        <f t="shared" ref="I102:I106" si="54">F102/0.0025*0.37</f>
        <v>4440</v>
      </c>
      <c r="J102" s="31">
        <f t="shared" ref="J102:J106" si="55">F102/0.0025*15.5</f>
        <v>186000</v>
      </c>
      <c r="K102" s="31">
        <f t="shared" ref="K102:K106" si="56">F102/0.0025*1923</f>
        <v>23076000</v>
      </c>
      <c r="Q102" s="9"/>
      <c r="R102" s="9"/>
      <c r="S102" s="9"/>
      <c r="U102" s="28">
        <v>0</v>
      </c>
      <c r="V102" s="28">
        <v>0</v>
      </c>
    </row>
    <row r="103" spans="1:22" ht="18" customHeight="1" x14ac:dyDescent="0.25">
      <c r="A103" s="7" t="s">
        <v>1593</v>
      </c>
      <c r="B103" s="5" t="s">
        <v>241</v>
      </c>
      <c r="C103" s="5" t="s">
        <v>242</v>
      </c>
      <c r="D103" s="27" t="s">
        <v>0</v>
      </c>
      <c r="E103" s="28" t="s">
        <v>2503</v>
      </c>
      <c r="F103" s="29">
        <v>2.5000000000000001E-3</v>
      </c>
      <c r="G103" s="9" t="s">
        <v>1609</v>
      </c>
      <c r="H103" s="30" t="s">
        <v>1573</v>
      </c>
      <c r="I103" s="37">
        <f t="shared" si="54"/>
        <v>0.37</v>
      </c>
      <c r="J103" s="31">
        <f t="shared" si="55"/>
        <v>15.5</v>
      </c>
      <c r="K103" s="31">
        <f t="shared" si="56"/>
        <v>1923</v>
      </c>
      <c r="Q103" s="9"/>
      <c r="R103" s="9"/>
      <c r="S103" s="9"/>
      <c r="U103" s="28" t="s">
        <v>243</v>
      </c>
      <c r="V103" s="28" t="s">
        <v>1783</v>
      </c>
    </row>
    <row r="104" spans="1:22" ht="18" customHeight="1" x14ac:dyDescent="0.25">
      <c r="A104" s="7" t="s">
        <v>1594</v>
      </c>
      <c r="B104" s="5" t="s">
        <v>244</v>
      </c>
      <c r="C104" s="5" t="s">
        <v>245</v>
      </c>
      <c r="D104" s="27" t="s">
        <v>0</v>
      </c>
      <c r="E104" s="9" t="s">
        <v>2503</v>
      </c>
      <c r="F104" s="29">
        <v>2.5000000000000001E-3</v>
      </c>
      <c r="G104" s="9" t="s">
        <v>1609</v>
      </c>
      <c r="H104" s="30" t="s">
        <v>1573</v>
      </c>
      <c r="I104" s="37">
        <f t="shared" si="54"/>
        <v>0.37</v>
      </c>
      <c r="J104" s="31">
        <f t="shared" si="55"/>
        <v>15.5</v>
      </c>
      <c r="K104" s="31">
        <f t="shared" si="56"/>
        <v>1923</v>
      </c>
      <c r="Q104" s="9"/>
      <c r="R104" s="9"/>
      <c r="S104" s="9"/>
      <c r="U104" s="28" t="s">
        <v>246</v>
      </c>
      <c r="V104" s="28" t="s">
        <v>1738</v>
      </c>
    </row>
    <row r="105" spans="1:22" ht="18" customHeight="1" x14ac:dyDescent="0.25">
      <c r="A105" s="7" t="s">
        <v>1614</v>
      </c>
      <c r="B105" s="5" t="s">
        <v>247</v>
      </c>
      <c r="C105" s="5" t="s">
        <v>248</v>
      </c>
      <c r="D105" s="27" t="s">
        <v>0</v>
      </c>
      <c r="E105" s="9" t="s">
        <v>1599</v>
      </c>
      <c r="F105" s="29">
        <v>30</v>
      </c>
      <c r="G105" s="9" t="s">
        <v>1609</v>
      </c>
      <c r="H105" s="30" t="s">
        <v>1573</v>
      </c>
      <c r="I105" s="31">
        <f t="shared" si="54"/>
        <v>4440</v>
      </c>
      <c r="J105" s="31">
        <f t="shared" si="55"/>
        <v>186000</v>
      </c>
      <c r="K105" s="31">
        <f t="shared" si="56"/>
        <v>23076000</v>
      </c>
      <c r="Q105" s="9"/>
      <c r="R105" s="9"/>
      <c r="S105" s="9"/>
      <c r="U105" s="28">
        <v>0</v>
      </c>
      <c r="V105" s="28">
        <v>0</v>
      </c>
    </row>
    <row r="106" spans="1:22" ht="18" customHeight="1" x14ac:dyDescent="0.25">
      <c r="A106" s="7" t="s">
        <v>1581</v>
      </c>
      <c r="B106" s="4" t="s">
        <v>2604</v>
      </c>
      <c r="C106" s="5" t="s">
        <v>249</v>
      </c>
      <c r="D106" s="27" t="s">
        <v>0</v>
      </c>
      <c r="E106" s="9" t="s">
        <v>1601</v>
      </c>
      <c r="F106" s="29">
        <v>9</v>
      </c>
      <c r="G106" s="9" t="s">
        <v>1609</v>
      </c>
      <c r="H106" s="30" t="s">
        <v>1573</v>
      </c>
      <c r="I106" s="31">
        <f t="shared" si="54"/>
        <v>1332</v>
      </c>
      <c r="J106" s="31">
        <f t="shared" si="55"/>
        <v>55800</v>
      </c>
      <c r="K106" s="31">
        <f t="shared" si="56"/>
        <v>6922800</v>
      </c>
      <c r="Q106" s="9"/>
      <c r="R106" s="9"/>
      <c r="S106" s="9"/>
      <c r="U106" s="28" t="s">
        <v>250</v>
      </c>
      <c r="V106" s="28" t="s">
        <v>1784</v>
      </c>
    </row>
    <row r="107" spans="1:22" ht="18" customHeight="1" x14ac:dyDescent="0.25">
      <c r="A107" s="7" t="s">
        <v>1591</v>
      </c>
      <c r="B107" s="4" t="s">
        <v>2605</v>
      </c>
      <c r="C107" s="5" t="s">
        <v>251</v>
      </c>
      <c r="D107" s="27" t="s">
        <v>1571</v>
      </c>
      <c r="E107" s="28" t="s">
        <v>1572</v>
      </c>
      <c r="F107" s="38">
        <v>0.25</v>
      </c>
      <c r="G107" s="28" t="s">
        <v>2508</v>
      </c>
      <c r="H107" s="30" t="s">
        <v>1573</v>
      </c>
      <c r="I107" s="31">
        <f>F107*1000/0.0025*0.37</f>
        <v>37000</v>
      </c>
      <c r="J107" s="31">
        <f>F107*1000/0.0025*15.5</f>
        <v>1550000</v>
      </c>
      <c r="K107" s="31">
        <f>F107*1000/0.0025*1923</f>
        <v>192300000</v>
      </c>
      <c r="N107" s="28" t="s">
        <v>1615</v>
      </c>
      <c r="P107" s="30" t="s">
        <v>1573</v>
      </c>
      <c r="Q107" s="9"/>
      <c r="R107" s="9"/>
      <c r="S107" s="9"/>
      <c r="U107" s="28" t="s">
        <v>133</v>
      </c>
      <c r="V107" s="28" t="s">
        <v>1686</v>
      </c>
    </row>
    <row r="108" spans="1:22" ht="18" customHeight="1" x14ac:dyDescent="0.25">
      <c r="A108" s="35" t="s">
        <v>1595</v>
      </c>
      <c r="B108" s="4" t="s">
        <v>2606</v>
      </c>
      <c r="C108" s="5" t="s">
        <v>2502</v>
      </c>
      <c r="D108" s="27" t="s">
        <v>0</v>
      </c>
      <c r="E108" s="36" t="s">
        <v>1630</v>
      </c>
      <c r="F108" s="29">
        <v>1.5</v>
      </c>
      <c r="G108" s="9" t="s">
        <v>1609</v>
      </c>
      <c r="H108" s="30" t="s">
        <v>2504</v>
      </c>
      <c r="I108" s="31">
        <f t="shared" ref="I108:I109" si="57">F108/0.0025*0.37</f>
        <v>222</v>
      </c>
      <c r="J108" s="31">
        <f t="shared" ref="J108:J109" si="58">F108/0.0025*15.5</f>
        <v>9300</v>
      </c>
      <c r="K108" s="31">
        <f t="shared" ref="K108:K109" si="59">F108/0.0025*1923</f>
        <v>1153800</v>
      </c>
      <c r="Q108" s="9"/>
      <c r="R108" s="9"/>
      <c r="S108" s="9"/>
      <c r="U108" s="28" t="s">
        <v>1785</v>
      </c>
      <c r="V108" s="28" t="s">
        <v>1786</v>
      </c>
    </row>
    <row r="109" spans="1:22" ht="18" customHeight="1" x14ac:dyDescent="0.25">
      <c r="A109" s="7" t="s">
        <v>1593</v>
      </c>
      <c r="B109" s="5" t="s">
        <v>252</v>
      </c>
      <c r="C109" s="5" t="s">
        <v>253</v>
      </c>
      <c r="D109" s="27" t="s">
        <v>0</v>
      </c>
      <c r="E109" s="36" t="s">
        <v>1630</v>
      </c>
      <c r="F109" s="29">
        <v>1.5</v>
      </c>
      <c r="G109" s="9" t="s">
        <v>1609</v>
      </c>
      <c r="H109" s="30" t="s">
        <v>2504</v>
      </c>
      <c r="I109" s="31">
        <f t="shared" si="57"/>
        <v>222</v>
      </c>
      <c r="J109" s="31">
        <f t="shared" si="58"/>
        <v>9300</v>
      </c>
      <c r="K109" s="31">
        <f t="shared" si="59"/>
        <v>1153800</v>
      </c>
      <c r="Q109" s="9"/>
      <c r="R109" s="9"/>
      <c r="S109" s="9"/>
      <c r="U109" s="28" t="s">
        <v>254</v>
      </c>
      <c r="V109" s="28" t="s">
        <v>1787</v>
      </c>
    </row>
    <row r="110" spans="1:22" ht="18" customHeight="1" x14ac:dyDescent="0.25">
      <c r="A110" s="7" t="s">
        <v>1610</v>
      </c>
      <c r="B110" s="4" t="s">
        <v>2607</v>
      </c>
      <c r="C110" s="5" t="s">
        <v>255</v>
      </c>
      <c r="D110" s="27" t="s">
        <v>1571</v>
      </c>
      <c r="E110" s="28" t="s">
        <v>1572</v>
      </c>
      <c r="F110" s="38">
        <v>0.4</v>
      </c>
      <c r="G110" s="28" t="s">
        <v>2508</v>
      </c>
      <c r="H110" s="30" t="s">
        <v>1573</v>
      </c>
      <c r="I110" s="31">
        <f>F110*1000/0.0025*0.37</f>
        <v>59200</v>
      </c>
      <c r="J110" s="31">
        <f>F110*1000/0.0025*15.5</f>
        <v>2480000</v>
      </c>
      <c r="K110" s="31">
        <f>F110*1000/0.0025*1923</f>
        <v>307680000</v>
      </c>
      <c r="N110" s="28" t="s">
        <v>1616</v>
      </c>
      <c r="P110" s="30" t="s">
        <v>1573</v>
      </c>
      <c r="Q110" s="9"/>
      <c r="R110" s="9"/>
      <c r="S110" s="9"/>
      <c r="U110" s="28" t="s">
        <v>1788</v>
      </c>
      <c r="V110" s="28" t="s">
        <v>1691</v>
      </c>
    </row>
    <row r="111" spans="1:22" ht="18" customHeight="1" x14ac:dyDescent="0.25">
      <c r="A111" s="7" t="s">
        <v>1610</v>
      </c>
      <c r="B111" s="5" t="s">
        <v>256</v>
      </c>
      <c r="C111" s="5" t="s">
        <v>257</v>
      </c>
      <c r="D111" s="27" t="s">
        <v>0</v>
      </c>
      <c r="E111" s="9" t="s">
        <v>1601</v>
      </c>
      <c r="F111" s="29">
        <v>9</v>
      </c>
      <c r="G111" s="9" t="s">
        <v>1609</v>
      </c>
      <c r="H111" s="30" t="s">
        <v>1573</v>
      </c>
      <c r="I111" s="31">
        <f t="shared" ref="I111:I112" si="60">F111/0.0025*0.37</f>
        <v>1332</v>
      </c>
      <c r="J111" s="31">
        <f t="shared" ref="J111:J112" si="61">F111/0.0025*15.5</f>
        <v>55800</v>
      </c>
      <c r="K111" s="31">
        <f t="shared" ref="K111:K112" si="62">F111/0.0025*1923</f>
        <v>6922800</v>
      </c>
      <c r="Q111" s="9"/>
      <c r="R111" s="9"/>
      <c r="S111" s="9"/>
      <c r="U111" s="28" t="s">
        <v>258</v>
      </c>
      <c r="V111" s="28" t="s">
        <v>1789</v>
      </c>
    </row>
    <row r="112" spans="1:22" ht="18" customHeight="1" x14ac:dyDescent="0.25">
      <c r="A112" s="7" t="s">
        <v>1610</v>
      </c>
      <c r="B112" s="4" t="s">
        <v>2608</v>
      </c>
      <c r="C112" s="5" t="s">
        <v>259</v>
      </c>
      <c r="D112" s="27" t="s">
        <v>0</v>
      </c>
      <c r="E112" s="36" t="s">
        <v>1630</v>
      </c>
      <c r="F112" s="29">
        <v>1.5</v>
      </c>
      <c r="G112" s="9" t="s">
        <v>1609</v>
      </c>
      <c r="H112" s="30" t="s">
        <v>2504</v>
      </c>
      <c r="I112" s="31">
        <f t="shared" si="60"/>
        <v>222</v>
      </c>
      <c r="J112" s="31">
        <f t="shared" si="61"/>
        <v>9300</v>
      </c>
      <c r="K112" s="31">
        <f t="shared" si="62"/>
        <v>1153800</v>
      </c>
      <c r="Q112" s="9"/>
      <c r="R112" s="9"/>
      <c r="S112" s="9"/>
      <c r="U112" s="28" t="s">
        <v>260</v>
      </c>
      <c r="V112" s="28" t="s">
        <v>1790</v>
      </c>
    </row>
    <row r="113" spans="1:22" ht="18" customHeight="1" x14ac:dyDescent="0.25">
      <c r="A113" s="7" t="s">
        <v>1581</v>
      </c>
      <c r="B113" s="4" t="s">
        <v>2609</v>
      </c>
      <c r="C113" s="5" t="s">
        <v>261</v>
      </c>
      <c r="D113" s="27" t="s">
        <v>1571</v>
      </c>
      <c r="E113" s="28" t="s">
        <v>1572</v>
      </c>
      <c r="F113" s="34">
        <v>1</v>
      </c>
      <c r="G113" s="9" t="s">
        <v>2509</v>
      </c>
      <c r="H113" s="30" t="s">
        <v>1573</v>
      </c>
      <c r="I113" s="31">
        <f>F113*1000/0.0025*0.37</f>
        <v>148000</v>
      </c>
      <c r="J113" s="31">
        <f>F113*1000/0.0025*15.5</f>
        <v>6200000</v>
      </c>
      <c r="K113" s="31">
        <f>F113*1000/0.0025*1923</f>
        <v>769200000</v>
      </c>
      <c r="N113" s="28" t="s">
        <v>1616</v>
      </c>
      <c r="P113" s="30" t="s">
        <v>1573</v>
      </c>
      <c r="Q113" s="9"/>
      <c r="R113" s="9" t="s">
        <v>261</v>
      </c>
      <c r="S113" s="9"/>
      <c r="U113" s="28" t="s">
        <v>1791</v>
      </c>
      <c r="V113" s="28" t="s">
        <v>1792</v>
      </c>
    </row>
    <row r="114" spans="1:22" ht="18" customHeight="1" x14ac:dyDescent="0.25">
      <c r="A114" s="35" t="s">
        <v>1595</v>
      </c>
      <c r="B114" s="4" t="s">
        <v>2610</v>
      </c>
      <c r="C114" s="5" t="s">
        <v>262</v>
      </c>
      <c r="D114" s="27" t="s">
        <v>0</v>
      </c>
      <c r="E114" s="36" t="s">
        <v>1630</v>
      </c>
      <c r="F114" s="29">
        <v>1.5</v>
      </c>
      <c r="G114" s="9" t="s">
        <v>1609</v>
      </c>
      <c r="H114" s="30" t="s">
        <v>1573</v>
      </c>
      <c r="I114" s="31">
        <f t="shared" ref="I114:I116" si="63">F114/0.0025*0.37</f>
        <v>222</v>
      </c>
      <c r="J114" s="31">
        <f t="shared" ref="J114:J116" si="64">F114/0.0025*15.5</f>
        <v>9300</v>
      </c>
      <c r="K114" s="31">
        <f t="shared" ref="K114:K116" si="65">F114/0.0025*1923</f>
        <v>1153800</v>
      </c>
      <c r="Q114" s="9"/>
      <c r="R114" s="9"/>
      <c r="S114" s="9"/>
      <c r="U114" s="28" t="s">
        <v>263</v>
      </c>
      <c r="V114" s="28" t="s">
        <v>1793</v>
      </c>
    </row>
    <row r="115" spans="1:22" ht="18" customHeight="1" x14ac:dyDescent="0.25">
      <c r="A115" s="35" t="s">
        <v>1595</v>
      </c>
      <c r="B115" s="5" t="s">
        <v>264</v>
      </c>
      <c r="C115" s="5" t="s">
        <v>265</v>
      </c>
      <c r="D115" s="27" t="s">
        <v>0</v>
      </c>
      <c r="E115" s="36" t="s">
        <v>1630</v>
      </c>
      <c r="F115" s="29">
        <v>1.5</v>
      </c>
      <c r="G115" s="9" t="s">
        <v>1609</v>
      </c>
      <c r="H115" s="30" t="s">
        <v>1573</v>
      </c>
      <c r="I115" s="31">
        <f t="shared" si="63"/>
        <v>222</v>
      </c>
      <c r="J115" s="31">
        <f t="shared" si="64"/>
        <v>9300</v>
      </c>
      <c r="K115" s="31">
        <f t="shared" si="65"/>
        <v>1153800</v>
      </c>
      <c r="Q115" s="9"/>
      <c r="R115" s="9"/>
      <c r="S115" s="9"/>
      <c r="U115" s="28" t="s">
        <v>266</v>
      </c>
      <c r="V115" s="28" t="s">
        <v>1794</v>
      </c>
    </row>
    <row r="116" spans="1:22" ht="18" customHeight="1" x14ac:dyDescent="0.25">
      <c r="A116" s="35" t="s">
        <v>1595</v>
      </c>
      <c r="B116" s="4" t="s">
        <v>2611</v>
      </c>
      <c r="C116" s="5" t="s">
        <v>267</v>
      </c>
      <c r="D116" s="27" t="s">
        <v>0</v>
      </c>
      <c r="E116" s="36" t="s">
        <v>1630</v>
      </c>
      <c r="F116" s="29">
        <v>1.5</v>
      </c>
      <c r="G116" s="9" t="s">
        <v>1609</v>
      </c>
      <c r="H116" s="30" t="s">
        <v>2504</v>
      </c>
      <c r="I116" s="31">
        <f t="shared" si="63"/>
        <v>222</v>
      </c>
      <c r="J116" s="31">
        <f t="shared" si="64"/>
        <v>9300</v>
      </c>
      <c r="K116" s="31">
        <f t="shared" si="65"/>
        <v>1153800</v>
      </c>
      <c r="Q116" s="9" t="s">
        <v>1795</v>
      </c>
      <c r="R116" s="9"/>
      <c r="S116" s="9"/>
      <c r="U116" s="28" t="s">
        <v>1796</v>
      </c>
      <c r="V116" s="28" t="s">
        <v>1797</v>
      </c>
    </row>
    <row r="117" spans="1:22" ht="18" customHeight="1" x14ac:dyDescent="0.25">
      <c r="A117" s="7" t="s">
        <v>1585</v>
      </c>
      <c r="B117" s="5" t="s">
        <v>268</v>
      </c>
      <c r="C117" s="5" t="s">
        <v>269</v>
      </c>
      <c r="D117" s="27" t="s">
        <v>1571</v>
      </c>
      <c r="E117" s="28" t="s">
        <v>1572</v>
      </c>
      <c r="F117" s="34">
        <v>1</v>
      </c>
      <c r="G117" s="28" t="s">
        <v>2508</v>
      </c>
      <c r="H117" s="30" t="s">
        <v>1573</v>
      </c>
      <c r="I117" s="31">
        <f t="shared" ref="I117:I119" si="66">F117*1000/0.0025*0.37</f>
        <v>148000</v>
      </c>
      <c r="J117" s="31">
        <f t="shared" ref="J117:J119" si="67">F117*1000/0.0025*15.5</f>
        <v>6200000</v>
      </c>
      <c r="K117" s="31">
        <f t="shared" ref="K117:K119" si="68">F117*1000/0.0025*1923</f>
        <v>769200000</v>
      </c>
      <c r="N117" s="9" t="s">
        <v>10</v>
      </c>
      <c r="P117" s="30" t="s">
        <v>1573</v>
      </c>
      <c r="Q117" s="9"/>
      <c r="R117" s="9"/>
      <c r="S117" s="9"/>
      <c r="U117" s="28" t="s">
        <v>270</v>
      </c>
      <c r="V117" s="28" t="s">
        <v>1798</v>
      </c>
    </row>
    <row r="118" spans="1:22" ht="18" customHeight="1" x14ac:dyDescent="0.25">
      <c r="A118" s="7" t="s">
        <v>1605</v>
      </c>
      <c r="B118" s="4" t="s">
        <v>2612</v>
      </c>
      <c r="C118" s="5" t="s">
        <v>271</v>
      </c>
      <c r="D118" s="27" t="s">
        <v>1571</v>
      </c>
      <c r="E118" s="28" t="s">
        <v>1572</v>
      </c>
      <c r="F118" s="34">
        <v>43.47</v>
      </c>
      <c r="G118" s="28" t="s">
        <v>2508</v>
      </c>
      <c r="H118" s="30" t="s">
        <v>1573</v>
      </c>
      <c r="I118" s="31">
        <f t="shared" si="66"/>
        <v>6433560</v>
      </c>
      <c r="J118" s="31">
        <f t="shared" si="67"/>
        <v>269514000</v>
      </c>
      <c r="K118" s="31">
        <f t="shared" si="68"/>
        <v>33437124000</v>
      </c>
      <c r="N118" s="9" t="s">
        <v>10</v>
      </c>
      <c r="P118" s="30" t="s">
        <v>1573</v>
      </c>
      <c r="Q118" s="9"/>
      <c r="R118" s="9"/>
      <c r="S118" s="9"/>
      <c r="T118" s="33" t="s">
        <v>271</v>
      </c>
      <c r="U118" s="28" t="s">
        <v>272</v>
      </c>
      <c r="V118" s="28" t="s">
        <v>1799</v>
      </c>
    </row>
    <row r="119" spans="1:22" ht="18" customHeight="1" x14ac:dyDescent="0.25">
      <c r="A119" s="7" t="s">
        <v>1611</v>
      </c>
      <c r="B119" s="5" t="s">
        <v>273</v>
      </c>
      <c r="C119" s="5" t="s">
        <v>274</v>
      </c>
      <c r="D119" s="27" t="s">
        <v>1571</v>
      </c>
      <c r="E119" s="28" t="s">
        <v>1572</v>
      </c>
      <c r="F119" s="38">
        <v>0.25</v>
      </c>
      <c r="G119" s="28" t="s">
        <v>2508</v>
      </c>
      <c r="H119" s="30" t="s">
        <v>1573</v>
      </c>
      <c r="I119" s="31">
        <f t="shared" si="66"/>
        <v>37000</v>
      </c>
      <c r="J119" s="31">
        <f t="shared" si="67"/>
        <v>1550000</v>
      </c>
      <c r="K119" s="31">
        <f t="shared" si="68"/>
        <v>192300000</v>
      </c>
      <c r="M119" s="28" t="s">
        <v>1572</v>
      </c>
      <c r="N119" s="40">
        <v>0.01</v>
      </c>
      <c r="O119" s="28" t="s">
        <v>1617</v>
      </c>
      <c r="P119" s="30" t="s">
        <v>1573</v>
      </c>
      <c r="Q119" s="9"/>
      <c r="R119" s="9"/>
      <c r="S119" s="9"/>
      <c r="U119" s="28">
        <v>0</v>
      </c>
      <c r="V119" s="28">
        <v>0</v>
      </c>
    </row>
    <row r="120" spans="1:22" ht="18" customHeight="1" x14ac:dyDescent="0.25">
      <c r="A120" s="6" t="s">
        <v>1588</v>
      </c>
      <c r="B120" s="5" t="s">
        <v>275</v>
      </c>
      <c r="C120" s="5" t="s">
        <v>276</v>
      </c>
      <c r="D120" s="27" t="s">
        <v>0</v>
      </c>
      <c r="E120" s="9" t="s">
        <v>1599</v>
      </c>
      <c r="F120" s="29">
        <v>30</v>
      </c>
      <c r="G120" s="9" t="s">
        <v>1609</v>
      </c>
      <c r="H120" s="30" t="s">
        <v>1573</v>
      </c>
      <c r="I120" s="31">
        <f>F120/0.0025*0.37</f>
        <v>4440</v>
      </c>
      <c r="J120" s="31">
        <f>F120/0.0025*15.5</f>
        <v>186000</v>
      </c>
      <c r="K120" s="31">
        <f>F120/0.0025*1923</f>
        <v>23076000</v>
      </c>
      <c r="Q120" s="9"/>
      <c r="R120" s="9"/>
      <c r="S120" s="9"/>
      <c r="U120" s="28" t="s">
        <v>277</v>
      </c>
      <c r="V120" s="28" t="s">
        <v>1742</v>
      </c>
    </row>
    <row r="121" spans="1:22" ht="18" customHeight="1" x14ac:dyDescent="0.25">
      <c r="A121" s="35" t="s">
        <v>1595</v>
      </c>
      <c r="B121" s="4" t="s">
        <v>2613</v>
      </c>
      <c r="C121" s="5" t="s">
        <v>278</v>
      </c>
      <c r="D121" s="27" t="s">
        <v>1571</v>
      </c>
      <c r="E121" s="28" t="s">
        <v>1572</v>
      </c>
      <c r="F121" s="29" t="s">
        <v>77</v>
      </c>
      <c r="H121" s="30" t="s">
        <v>1573</v>
      </c>
      <c r="I121" s="39"/>
      <c r="J121" s="39"/>
      <c r="K121" s="39"/>
      <c r="N121" s="9" t="s">
        <v>10</v>
      </c>
      <c r="P121" s="30" t="s">
        <v>1573</v>
      </c>
      <c r="Q121" s="9"/>
      <c r="R121" s="9"/>
      <c r="S121" s="9"/>
      <c r="U121" s="28" t="s">
        <v>1800</v>
      </c>
      <c r="V121" s="28" t="s">
        <v>1801</v>
      </c>
    </row>
    <row r="122" spans="1:22" ht="18" customHeight="1" x14ac:dyDescent="0.25">
      <c r="A122" s="35" t="s">
        <v>1595</v>
      </c>
      <c r="B122" s="4" t="s">
        <v>2614</v>
      </c>
      <c r="C122" s="5" t="s">
        <v>279</v>
      </c>
      <c r="D122" s="27" t="s">
        <v>0</v>
      </c>
      <c r="E122" s="28" t="s">
        <v>2503</v>
      </c>
      <c r="F122" s="29">
        <v>2.5000000000000001E-3</v>
      </c>
      <c r="G122" s="9" t="s">
        <v>1609</v>
      </c>
      <c r="H122" s="30" t="s">
        <v>1573</v>
      </c>
      <c r="I122" s="37">
        <f t="shared" ref="I122:I123" si="69">F122/0.0025*0.37</f>
        <v>0.37</v>
      </c>
      <c r="J122" s="31">
        <f t="shared" ref="J122:J123" si="70">F122/0.0025*15.5</f>
        <v>15.5</v>
      </c>
      <c r="K122" s="31">
        <f t="shared" ref="K122:K123" si="71">F122/0.0025*1923</f>
        <v>1923</v>
      </c>
      <c r="Q122" s="9"/>
      <c r="R122" s="9"/>
      <c r="S122" s="9"/>
      <c r="U122" s="28" t="s">
        <v>1802</v>
      </c>
      <c r="V122" s="28" t="s">
        <v>1803</v>
      </c>
    </row>
    <row r="123" spans="1:22" ht="18" customHeight="1" x14ac:dyDescent="0.25">
      <c r="A123" s="35" t="s">
        <v>1595</v>
      </c>
      <c r="B123" s="4" t="s">
        <v>2615</v>
      </c>
      <c r="C123" s="5" t="s">
        <v>280</v>
      </c>
      <c r="D123" s="27" t="s">
        <v>0</v>
      </c>
      <c r="E123" s="36" t="s">
        <v>1630</v>
      </c>
      <c r="F123" s="29">
        <v>1.5</v>
      </c>
      <c r="G123" s="9" t="s">
        <v>1609</v>
      </c>
      <c r="H123" s="30" t="s">
        <v>1573</v>
      </c>
      <c r="I123" s="31">
        <f t="shared" si="69"/>
        <v>222</v>
      </c>
      <c r="J123" s="31">
        <f t="shared" si="70"/>
        <v>9300</v>
      </c>
      <c r="K123" s="31">
        <f t="shared" si="71"/>
        <v>1153800</v>
      </c>
      <c r="Q123" s="9" t="s">
        <v>280</v>
      </c>
      <c r="R123" s="9"/>
      <c r="S123" s="9"/>
      <c r="U123" s="28" t="s">
        <v>281</v>
      </c>
      <c r="V123" s="28" t="s">
        <v>1804</v>
      </c>
    </row>
    <row r="124" spans="1:22" ht="18" customHeight="1" x14ac:dyDescent="0.25">
      <c r="A124" s="7" t="s">
        <v>1585</v>
      </c>
      <c r="B124" s="5" t="s">
        <v>282</v>
      </c>
      <c r="C124" s="5" t="s">
        <v>283</v>
      </c>
      <c r="D124" s="27" t="s">
        <v>1571</v>
      </c>
      <c r="F124" s="29" t="s">
        <v>77</v>
      </c>
      <c r="H124" s="30" t="s">
        <v>1573</v>
      </c>
      <c r="I124" s="39"/>
      <c r="J124" s="39"/>
      <c r="K124" s="39"/>
      <c r="N124" s="9" t="s">
        <v>10</v>
      </c>
      <c r="P124" s="30" t="s">
        <v>1573</v>
      </c>
      <c r="Q124" s="9"/>
      <c r="R124" s="9"/>
      <c r="S124" s="9"/>
      <c r="U124" s="28" t="s">
        <v>1805</v>
      </c>
      <c r="V124" s="28" t="s">
        <v>1806</v>
      </c>
    </row>
    <row r="125" spans="1:22" ht="18" customHeight="1" x14ac:dyDescent="0.25">
      <c r="A125" s="7" t="s">
        <v>1591</v>
      </c>
      <c r="B125" s="5" t="s">
        <v>284</v>
      </c>
      <c r="C125" s="5" t="s">
        <v>285</v>
      </c>
      <c r="D125" s="27" t="s">
        <v>0</v>
      </c>
      <c r="E125" s="9" t="s">
        <v>1601</v>
      </c>
      <c r="F125" s="29">
        <v>9</v>
      </c>
      <c r="G125" s="9" t="s">
        <v>1609</v>
      </c>
      <c r="H125" s="30" t="s">
        <v>1573</v>
      </c>
      <c r="I125" s="31">
        <f>F125/0.0025*0.37</f>
        <v>1332</v>
      </c>
      <c r="J125" s="31">
        <f>F125/0.0025*15.5</f>
        <v>55800</v>
      </c>
      <c r="K125" s="31">
        <f>F125/0.0025*1923</f>
        <v>6922800</v>
      </c>
      <c r="Q125" s="9"/>
      <c r="R125" s="9"/>
      <c r="S125" s="9"/>
      <c r="U125" s="28" t="s">
        <v>1807</v>
      </c>
      <c r="V125" s="28" t="s">
        <v>1808</v>
      </c>
    </row>
    <row r="126" spans="1:22" ht="18" customHeight="1" x14ac:dyDescent="0.25">
      <c r="A126" s="35" t="s">
        <v>1595</v>
      </c>
      <c r="B126" s="4" t="s">
        <v>2616</v>
      </c>
      <c r="C126" s="5" t="s">
        <v>286</v>
      </c>
      <c r="F126" s="29" t="s">
        <v>1608</v>
      </c>
      <c r="H126" s="30" t="s">
        <v>1573</v>
      </c>
      <c r="I126" s="39"/>
      <c r="J126" s="39"/>
      <c r="K126" s="39"/>
      <c r="Q126" s="9"/>
      <c r="R126" s="9"/>
      <c r="S126" s="9"/>
      <c r="U126" s="28">
        <v>0</v>
      </c>
      <c r="V126" s="28">
        <v>0</v>
      </c>
    </row>
    <row r="127" spans="1:22" ht="18" customHeight="1" x14ac:dyDescent="0.25">
      <c r="A127" s="35" t="s">
        <v>1595</v>
      </c>
      <c r="B127" s="5" t="s">
        <v>287</v>
      </c>
      <c r="C127" s="5" t="s">
        <v>288</v>
      </c>
      <c r="D127" s="27" t="s">
        <v>0</v>
      </c>
      <c r="E127" s="36" t="s">
        <v>1630</v>
      </c>
      <c r="F127" s="29">
        <v>1.5</v>
      </c>
      <c r="G127" s="9" t="s">
        <v>1609</v>
      </c>
      <c r="H127" s="30" t="s">
        <v>1573</v>
      </c>
      <c r="I127" s="31">
        <f t="shared" ref="I127:I129" si="72">F127/0.0025*0.37</f>
        <v>222</v>
      </c>
      <c r="J127" s="31">
        <f t="shared" ref="J127:J129" si="73">F127/0.0025*15.5</f>
        <v>9300</v>
      </c>
      <c r="K127" s="31">
        <f t="shared" ref="K127:K129" si="74">F127/0.0025*1923</f>
        <v>1153800</v>
      </c>
      <c r="Q127" s="9"/>
      <c r="R127" s="9"/>
      <c r="S127" s="9"/>
      <c r="U127" s="28" t="s">
        <v>1809</v>
      </c>
      <c r="V127" s="28" t="s">
        <v>1810</v>
      </c>
    </row>
    <row r="128" spans="1:22" ht="18" customHeight="1" x14ac:dyDescent="0.25">
      <c r="A128" s="35" t="s">
        <v>1595</v>
      </c>
      <c r="B128" s="4" t="s">
        <v>2617</v>
      </c>
      <c r="C128" s="5" t="s">
        <v>289</v>
      </c>
      <c r="D128" s="27" t="s">
        <v>0</v>
      </c>
      <c r="E128" s="36" t="s">
        <v>1630</v>
      </c>
      <c r="F128" s="29">
        <v>1.5</v>
      </c>
      <c r="G128" s="9" t="s">
        <v>1609</v>
      </c>
      <c r="H128" s="30" t="s">
        <v>1573</v>
      </c>
      <c r="I128" s="31">
        <f t="shared" si="72"/>
        <v>222</v>
      </c>
      <c r="J128" s="31">
        <f t="shared" si="73"/>
        <v>9300</v>
      </c>
      <c r="K128" s="31">
        <f t="shared" si="74"/>
        <v>1153800</v>
      </c>
      <c r="Q128" s="9"/>
      <c r="R128" s="9"/>
      <c r="S128" s="9"/>
      <c r="U128" s="28" t="s">
        <v>1811</v>
      </c>
      <c r="V128" s="28" t="s">
        <v>1812</v>
      </c>
    </row>
    <row r="129" spans="1:22" ht="18" customHeight="1" x14ac:dyDescent="0.25">
      <c r="A129" s="35" t="s">
        <v>1595</v>
      </c>
      <c r="B129" s="4" t="s">
        <v>2618</v>
      </c>
      <c r="C129" s="5" t="s">
        <v>290</v>
      </c>
      <c r="D129" s="27" t="s">
        <v>0</v>
      </c>
      <c r="E129" s="36" t="s">
        <v>1630</v>
      </c>
      <c r="F129" s="29">
        <v>1.5</v>
      </c>
      <c r="G129" s="9" t="s">
        <v>1609</v>
      </c>
      <c r="H129" s="30" t="s">
        <v>1573</v>
      </c>
      <c r="I129" s="31">
        <f t="shared" si="72"/>
        <v>222</v>
      </c>
      <c r="J129" s="31">
        <f t="shared" si="73"/>
        <v>9300</v>
      </c>
      <c r="K129" s="31">
        <f t="shared" si="74"/>
        <v>1153800</v>
      </c>
      <c r="Q129" s="9"/>
      <c r="R129" s="9"/>
      <c r="S129" s="9"/>
      <c r="U129" s="28" t="s">
        <v>1813</v>
      </c>
      <c r="V129" s="28" t="s">
        <v>1814</v>
      </c>
    </row>
    <row r="130" spans="1:22" ht="18" customHeight="1" x14ac:dyDescent="0.25">
      <c r="A130" s="35" t="s">
        <v>1595</v>
      </c>
      <c r="B130" s="4" t="s">
        <v>2619</v>
      </c>
      <c r="C130" s="5" t="s">
        <v>291</v>
      </c>
      <c r="F130" s="29" t="s">
        <v>1608</v>
      </c>
      <c r="H130" s="30" t="s">
        <v>1573</v>
      </c>
      <c r="I130" s="39"/>
      <c r="J130" s="39"/>
      <c r="K130" s="39"/>
      <c r="Q130" s="9" t="s">
        <v>1815</v>
      </c>
      <c r="R130" s="9"/>
      <c r="S130" s="9"/>
      <c r="U130" s="28">
        <v>0</v>
      </c>
      <c r="V130" s="28">
        <v>0</v>
      </c>
    </row>
    <row r="131" spans="1:22" ht="18" customHeight="1" x14ac:dyDescent="0.25">
      <c r="A131" s="35" t="s">
        <v>1595</v>
      </c>
      <c r="B131" s="4" t="s">
        <v>2620</v>
      </c>
      <c r="C131" s="5" t="s">
        <v>292</v>
      </c>
      <c r="F131" s="29" t="s">
        <v>1608</v>
      </c>
      <c r="H131" s="30" t="s">
        <v>1573</v>
      </c>
      <c r="I131" s="39"/>
      <c r="J131" s="39"/>
      <c r="K131" s="39"/>
      <c r="Q131" s="9"/>
      <c r="R131" s="9"/>
      <c r="S131" s="9"/>
      <c r="U131" s="28">
        <v>0</v>
      </c>
      <c r="V131" s="28">
        <v>0</v>
      </c>
    </row>
    <row r="132" spans="1:22" ht="18" customHeight="1" x14ac:dyDescent="0.25">
      <c r="A132" s="35" t="s">
        <v>1595</v>
      </c>
      <c r="B132" s="4" t="s">
        <v>2621</v>
      </c>
      <c r="C132" s="5" t="s">
        <v>293</v>
      </c>
      <c r="D132" s="27" t="s">
        <v>0</v>
      </c>
      <c r="E132" s="36" t="s">
        <v>1630</v>
      </c>
      <c r="F132" s="29">
        <v>1.5</v>
      </c>
      <c r="G132" s="9" t="s">
        <v>1609</v>
      </c>
      <c r="H132" s="30" t="s">
        <v>1573</v>
      </c>
      <c r="I132" s="31">
        <f t="shared" ref="I132:I136" si="75">F132/0.0025*0.37</f>
        <v>222</v>
      </c>
      <c r="J132" s="31">
        <f t="shared" ref="J132:J136" si="76">F132/0.0025*15.5</f>
        <v>9300</v>
      </c>
      <c r="K132" s="31">
        <f t="shared" ref="K132:K136" si="77">F132/0.0025*1923</f>
        <v>1153800</v>
      </c>
      <c r="Q132" s="9"/>
      <c r="R132" s="9"/>
      <c r="S132" s="9"/>
      <c r="U132" s="28" t="s">
        <v>1816</v>
      </c>
      <c r="V132" s="28" t="s">
        <v>1817</v>
      </c>
    </row>
    <row r="133" spans="1:22" ht="18" customHeight="1" x14ac:dyDescent="0.25">
      <c r="A133" s="35" t="s">
        <v>1595</v>
      </c>
      <c r="B133" s="4" t="s">
        <v>2622</v>
      </c>
      <c r="C133" s="5" t="s">
        <v>294</v>
      </c>
      <c r="D133" s="27" t="s">
        <v>0</v>
      </c>
      <c r="E133" s="28" t="s">
        <v>2503</v>
      </c>
      <c r="F133" s="29">
        <v>2.5000000000000001E-3</v>
      </c>
      <c r="G133" s="9" t="s">
        <v>1609</v>
      </c>
      <c r="H133" s="30" t="s">
        <v>1573</v>
      </c>
      <c r="I133" s="37">
        <f t="shared" si="75"/>
        <v>0.37</v>
      </c>
      <c r="J133" s="31">
        <f t="shared" si="76"/>
        <v>15.5</v>
      </c>
      <c r="K133" s="31">
        <f t="shared" si="77"/>
        <v>1923</v>
      </c>
      <c r="Q133" s="9"/>
      <c r="R133" s="9"/>
      <c r="S133" s="9"/>
      <c r="U133" s="28" t="s">
        <v>295</v>
      </c>
      <c r="V133" s="28" t="s">
        <v>1818</v>
      </c>
    </row>
    <row r="134" spans="1:22" ht="18" customHeight="1" x14ac:dyDescent="0.25">
      <c r="A134" s="35" t="s">
        <v>1595</v>
      </c>
      <c r="B134" s="4" t="s">
        <v>2623</v>
      </c>
      <c r="C134" s="5" t="s">
        <v>296</v>
      </c>
      <c r="D134" s="27" t="s">
        <v>0</v>
      </c>
      <c r="E134" s="28" t="s">
        <v>2503</v>
      </c>
      <c r="F134" s="29">
        <v>2.5000000000000001E-3</v>
      </c>
      <c r="G134" s="9" t="s">
        <v>1609</v>
      </c>
      <c r="H134" s="30" t="s">
        <v>1573</v>
      </c>
      <c r="I134" s="37">
        <f t="shared" si="75"/>
        <v>0.37</v>
      </c>
      <c r="J134" s="31">
        <f t="shared" si="76"/>
        <v>15.5</v>
      </c>
      <c r="K134" s="31">
        <f t="shared" si="77"/>
        <v>1923</v>
      </c>
      <c r="Q134" s="9" t="s">
        <v>296</v>
      </c>
      <c r="R134" s="9"/>
      <c r="S134" s="9"/>
      <c r="U134" s="28" t="s">
        <v>297</v>
      </c>
      <c r="V134" s="28" t="s">
        <v>1819</v>
      </c>
    </row>
    <row r="135" spans="1:22" ht="18" customHeight="1" x14ac:dyDescent="0.25">
      <c r="A135" s="35" t="s">
        <v>1595</v>
      </c>
      <c r="B135" s="4" t="s">
        <v>2624</v>
      </c>
      <c r="C135" s="5" t="s">
        <v>298</v>
      </c>
      <c r="D135" s="27" t="s">
        <v>0</v>
      </c>
      <c r="E135" s="36" t="s">
        <v>1630</v>
      </c>
      <c r="F135" s="29">
        <v>1.5</v>
      </c>
      <c r="G135" s="9" t="s">
        <v>1609</v>
      </c>
      <c r="H135" s="30" t="s">
        <v>1573</v>
      </c>
      <c r="I135" s="31">
        <f t="shared" si="75"/>
        <v>222</v>
      </c>
      <c r="J135" s="31">
        <f t="shared" si="76"/>
        <v>9300</v>
      </c>
      <c r="K135" s="31">
        <f t="shared" si="77"/>
        <v>1153800</v>
      </c>
      <c r="Q135" s="9" t="s">
        <v>298</v>
      </c>
      <c r="R135" s="9"/>
      <c r="S135" s="9"/>
      <c r="U135" s="28" t="s">
        <v>1820</v>
      </c>
      <c r="V135" s="28" t="s">
        <v>1821</v>
      </c>
    </row>
    <row r="136" spans="1:22" ht="18" customHeight="1" x14ac:dyDescent="0.25">
      <c r="A136" s="35" t="s">
        <v>1595</v>
      </c>
      <c r="B136" s="4" t="s">
        <v>2625</v>
      </c>
      <c r="C136" s="5" t="s">
        <v>299</v>
      </c>
      <c r="D136" s="27" t="s">
        <v>0</v>
      </c>
      <c r="E136" s="36" t="s">
        <v>1630</v>
      </c>
      <c r="F136" s="29">
        <v>1.5</v>
      </c>
      <c r="G136" s="9" t="s">
        <v>1609</v>
      </c>
      <c r="H136" s="30" t="s">
        <v>1573</v>
      </c>
      <c r="I136" s="31">
        <f t="shared" si="75"/>
        <v>222</v>
      </c>
      <c r="J136" s="31">
        <f t="shared" si="76"/>
        <v>9300</v>
      </c>
      <c r="K136" s="31">
        <f t="shared" si="77"/>
        <v>1153800</v>
      </c>
      <c r="Q136" s="9"/>
      <c r="R136" s="9"/>
      <c r="S136" s="9"/>
      <c r="U136" s="28" t="s">
        <v>300</v>
      </c>
      <c r="V136" s="28" t="s">
        <v>1822</v>
      </c>
    </row>
    <row r="137" spans="1:22" ht="18" customHeight="1" x14ac:dyDescent="0.25">
      <c r="A137" s="35" t="s">
        <v>1595</v>
      </c>
      <c r="B137" s="4" t="s">
        <v>2626</v>
      </c>
      <c r="C137" s="5" t="s">
        <v>301</v>
      </c>
      <c r="F137" s="29" t="s">
        <v>1608</v>
      </c>
      <c r="H137" s="30" t="s">
        <v>1573</v>
      </c>
      <c r="I137" s="39"/>
      <c r="J137" s="39"/>
      <c r="K137" s="39"/>
      <c r="Q137" s="9" t="s">
        <v>1823</v>
      </c>
      <c r="R137" s="9"/>
      <c r="S137" s="9"/>
      <c r="U137" s="28">
        <v>0</v>
      </c>
      <c r="V137" s="28">
        <v>0</v>
      </c>
    </row>
    <row r="138" spans="1:22" ht="18" customHeight="1" x14ac:dyDescent="0.25">
      <c r="A138" s="7" t="s">
        <v>1618</v>
      </c>
      <c r="B138" s="4" t="s">
        <v>2627</v>
      </c>
      <c r="C138" s="5" t="s">
        <v>302</v>
      </c>
      <c r="D138" s="27" t="s">
        <v>0</v>
      </c>
      <c r="E138" s="36" t="s">
        <v>1630</v>
      </c>
      <c r="F138" s="29">
        <v>1.5</v>
      </c>
      <c r="G138" s="9" t="s">
        <v>1609</v>
      </c>
      <c r="H138" s="30" t="s">
        <v>1573</v>
      </c>
      <c r="I138" s="31">
        <f t="shared" ref="I138:I139" si="78">F138/0.0025*0.37</f>
        <v>222</v>
      </c>
      <c r="J138" s="31">
        <f t="shared" ref="J138:J139" si="79">F138/0.0025*15.5</f>
        <v>9300</v>
      </c>
      <c r="K138" s="31">
        <f t="shared" ref="K138:K139" si="80">F138/0.0025*1923</f>
        <v>1153800</v>
      </c>
      <c r="Q138" s="9"/>
      <c r="R138" s="9"/>
      <c r="S138" s="9"/>
      <c r="U138" s="28" t="s">
        <v>303</v>
      </c>
      <c r="V138" s="28" t="s">
        <v>1824</v>
      </c>
    </row>
    <row r="139" spans="1:22" ht="18" customHeight="1" x14ac:dyDescent="0.25">
      <c r="A139" s="7" t="s">
        <v>1618</v>
      </c>
      <c r="B139" s="4" t="s">
        <v>2628</v>
      </c>
      <c r="C139" s="5" t="s">
        <v>304</v>
      </c>
      <c r="D139" s="27" t="s">
        <v>0</v>
      </c>
      <c r="E139" s="36" t="s">
        <v>1630</v>
      </c>
      <c r="F139" s="29">
        <v>2.5000000000000001E-3</v>
      </c>
      <c r="G139" s="9" t="s">
        <v>1609</v>
      </c>
      <c r="H139" s="30" t="s">
        <v>1573</v>
      </c>
      <c r="I139" s="37">
        <f t="shared" si="78"/>
        <v>0.37</v>
      </c>
      <c r="J139" s="31">
        <f t="shared" si="79"/>
        <v>15.5</v>
      </c>
      <c r="K139" s="31">
        <f t="shared" si="80"/>
        <v>1923</v>
      </c>
      <c r="Q139" s="9" t="s">
        <v>304</v>
      </c>
      <c r="R139" s="9"/>
      <c r="S139" s="9" t="s">
        <v>304</v>
      </c>
      <c r="U139" s="28" t="s">
        <v>305</v>
      </c>
      <c r="V139" s="28" t="s">
        <v>1825</v>
      </c>
    </row>
    <row r="140" spans="1:22" ht="18" customHeight="1" x14ac:dyDescent="0.25">
      <c r="A140" s="7" t="s">
        <v>1574</v>
      </c>
      <c r="B140" s="4" t="s">
        <v>2629</v>
      </c>
      <c r="C140" s="5" t="s">
        <v>306</v>
      </c>
      <c r="D140" s="27" t="s">
        <v>1571</v>
      </c>
      <c r="E140" s="28" t="s">
        <v>1572</v>
      </c>
      <c r="F140" s="34">
        <v>1</v>
      </c>
      <c r="G140" s="28" t="s">
        <v>2508</v>
      </c>
      <c r="H140" s="30" t="s">
        <v>1573</v>
      </c>
      <c r="I140" s="31">
        <f>F140*1000/0.0025*0.37</f>
        <v>148000</v>
      </c>
      <c r="J140" s="31">
        <f>F140*1000/0.0025*15.5</f>
        <v>6200000</v>
      </c>
      <c r="K140" s="31">
        <f>F140*1000/0.0025*1923</f>
        <v>769200000</v>
      </c>
      <c r="N140" s="9" t="s">
        <v>307</v>
      </c>
      <c r="P140" s="30" t="s">
        <v>1573</v>
      </c>
      <c r="Q140" s="9"/>
      <c r="R140" s="9" t="s">
        <v>1826</v>
      </c>
      <c r="S140" s="9"/>
      <c r="T140" s="33" t="s">
        <v>1826</v>
      </c>
      <c r="U140" s="28">
        <v>0</v>
      </c>
      <c r="V140" s="28">
        <v>0</v>
      </c>
    </row>
    <row r="141" spans="1:22" ht="18" customHeight="1" x14ac:dyDescent="0.25">
      <c r="A141" s="35" t="s">
        <v>1595</v>
      </c>
      <c r="B141" s="4" t="s">
        <v>2630</v>
      </c>
      <c r="C141" s="5" t="s">
        <v>308</v>
      </c>
      <c r="D141" s="27" t="s">
        <v>0</v>
      </c>
      <c r="E141" s="36" t="s">
        <v>1630</v>
      </c>
      <c r="F141" s="29">
        <v>1.5</v>
      </c>
      <c r="G141" s="9" t="s">
        <v>1609</v>
      </c>
      <c r="H141" s="30" t="s">
        <v>1573</v>
      </c>
      <c r="I141" s="31">
        <f t="shared" ref="I141:I147" si="81">F141/0.0025*0.37</f>
        <v>222</v>
      </c>
      <c r="J141" s="31">
        <f t="shared" ref="J141:J147" si="82">F141/0.0025*15.5</f>
        <v>9300</v>
      </c>
      <c r="K141" s="31">
        <f t="shared" ref="K141:K147" si="83">F141/0.0025*1923</f>
        <v>1153800</v>
      </c>
      <c r="Q141" s="9"/>
      <c r="R141" s="9"/>
      <c r="S141" s="9"/>
      <c r="U141" s="28" t="s">
        <v>1827</v>
      </c>
      <c r="V141" s="28" t="s">
        <v>1828</v>
      </c>
    </row>
    <row r="142" spans="1:22" ht="18" customHeight="1" x14ac:dyDescent="0.25">
      <c r="A142" s="7" t="s">
        <v>1611</v>
      </c>
      <c r="B142" s="5" t="s">
        <v>309</v>
      </c>
      <c r="C142" s="5" t="s">
        <v>310</v>
      </c>
      <c r="D142" s="27" t="s">
        <v>1571</v>
      </c>
      <c r="E142" s="28" t="s">
        <v>1572</v>
      </c>
      <c r="F142" s="29">
        <v>36.5</v>
      </c>
      <c r="G142" s="9" t="s">
        <v>2506</v>
      </c>
      <c r="H142" s="30" t="s">
        <v>1573</v>
      </c>
      <c r="I142" s="31">
        <f t="shared" si="81"/>
        <v>5402</v>
      </c>
      <c r="J142" s="31">
        <f t="shared" si="82"/>
        <v>226300</v>
      </c>
      <c r="K142" s="31">
        <f t="shared" si="83"/>
        <v>28075800</v>
      </c>
      <c r="N142" s="28" t="s">
        <v>164</v>
      </c>
      <c r="P142" s="30" t="s">
        <v>1573</v>
      </c>
      <c r="Q142" s="9"/>
      <c r="R142" s="9"/>
      <c r="S142" s="9"/>
      <c r="T142" s="33" t="s">
        <v>310</v>
      </c>
      <c r="U142" s="28" t="s">
        <v>1829</v>
      </c>
      <c r="V142" s="28" t="s">
        <v>1830</v>
      </c>
    </row>
    <row r="143" spans="1:22" ht="18" customHeight="1" x14ac:dyDescent="0.25">
      <c r="A143" s="7" t="s">
        <v>1592</v>
      </c>
      <c r="B143" s="5" t="s">
        <v>311</v>
      </c>
      <c r="C143" s="5" t="s">
        <v>312</v>
      </c>
      <c r="D143" s="27" t="s">
        <v>0</v>
      </c>
      <c r="E143" s="36" t="s">
        <v>1630</v>
      </c>
      <c r="F143" s="29">
        <v>1.5</v>
      </c>
      <c r="G143" s="9" t="s">
        <v>1609</v>
      </c>
      <c r="H143" s="30" t="s">
        <v>1573</v>
      </c>
      <c r="I143" s="31">
        <f t="shared" si="81"/>
        <v>222</v>
      </c>
      <c r="J143" s="31">
        <f t="shared" si="82"/>
        <v>9300</v>
      </c>
      <c r="K143" s="31">
        <f t="shared" si="83"/>
        <v>1153800</v>
      </c>
      <c r="Q143" s="9"/>
      <c r="R143" s="9"/>
      <c r="S143" s="9"/>
      <c r="U143" s="28" t="s">
        <v>313</v>
      </c>
      <c r="V143" s="28" t="s">
        <v>1831</v>
      </c>
    </row>
    <row r="144" spans="1:22" ht="18" customHeight="1" x14ac:dyDescent="0.25">
      <c r="A144" s="7" t="s">
        <v>1582</v>
      </c>
      <c r="B144" s="4" t="s">
        <v>2631</v>
      </c>
      <c r="C144" s="5" t="s">
        <v>314</v>
      </c>
      <c r="D144" s="27" t="s">
        <v>0</v>
      </c>
      <c r="E144" s="36" t="s">
        <v>1630</v>
      </c>
      <c r="F144" s="29">
        <v>1.5</v>
      </c>
      <c r="G144" s="9" t="s">
        <v>1609</v>
      </c>
      <c r="H144" s="30" t="s">
        <v>1573</v>
      </c>
      <c r="I144" s="31">
        <f t="shared" si="81"/>
        <v>222</v>
      </c>
      <c r="J144" s="31">
        <f t="shared" si="82"/>
        <v>9300</v>
      </c>
      <c r="K144" s="31">
        <f t="shared" si="83"/>
        <v>1153800</v>
      </c>
      <c r="Q144" s="9"/>
      <c r="R144" s="9"/>
      <c r="S144" s="9"/>
      <c r="U144" s="28">
        <v>0</v>
      </c>
      <c r="V144" s="28">
        <v>0</v>
      </c>
    </row>
    <row r="145" spans="1:22" ht="18" customHeight="1" x14ac:dyDescent="0.25">
      <c r="A145" s="7" t="s">
        <v>1604</v>
      </c>
      <c r="B145" s="4" t="s">
        <v>2632</v>
      </c>
      <c r="C145" s="5" t="s">
        <v>315</v>
      </c>
      <c r="D145" s="27" t="s">
        <v>0</v>
      </c>
      <c r="E145" s="9" t="s">
        <v>1599</v>
      </c>
      <c r="F145" s="29">
        <v>30</v>
      </c>
      <c r="G145" s="9" t="s">
        <v>1609</v>
      </c>
      <c r="H145" s="30" t="s">
        <v>1573</v>
      </c>
      <c r="I145" s="31">
        <f t="shared" si="81"/>
        <v>4440</v>
      </c>
      <c r="J145" s="31">
        <f t="shared" si="82"/>
        <v>186000</v>
      </c>
      <c r="K145" s="31">
        <f t="shared" si="83"/>
        <v>23076000</v>
      </c>
      <c r="Q145" s="9" t="s">
        <v>315</v>
      </c>
      <c r="R145" s="9"/>
      <c r="S145" s="9"/>
      <c r="U145" s="28" t="s">
        <v>316</v>
      </c>
      <c r="V145" s="28" t="s">
        <v>1832</v>
      </c>
    </row>
    <row r="146" spans="1:22" ht="18" customHeight="1" x14ac:dyDescent="0.25">
      <c r="A146" s="7" t="s">
        <v>1619</v>
      </c>
      <c r="B146" s="5" t="s">
        <v>317</v>
      </c>
      <c r="C146" s="5" t="s">
        <v>318</v>
      </c>
      <c r="D146" s="27" t="s">
        <v>0</v>
      </c>
      <c r="E146" s="36" t="s">
        <v>1630</v>
      </c>
      <c r="F146" s="29">
        <v>1.5</v>
      </c>
      <c r="G146" s="9" t="s">
        <v>1609</v>
      </c>
      <c r="H146" s="30" t="s">
        <v>1573</v>
      </c>
      <c r="I146" s="31">
        <f t="shared" si="81"/>
        <v>222</v>
      </c>
      <c r="J146" s="31">
        <f t="shared" si="82"/>
        <v>9300</v>
      </c>
      <c r="K146" s="31">
        <f t="shared" si="83"/>
        <v>1153800</v>
      </c>
      <c r="Q146" s="9"/>
      <c r="R146" s="9"/>
      <c r="S146" s="9"/>
      <c r="U146" s="28" t="s">
        <v>1833</v>
      </c>
      <c r="V146" s="28" t="s">
        <v>1834</v>
      </c>
    </row>
    <row r="147" spans="1:22" ht="18" customHeight="1" x14ac:dyDescent="0.25">
      <c r="A147" s="35" t="s">
        <v>1595</v>
      </c>
      <c r="B147" s="4" t="s">
        <v>2633</v>
      </c>
      <c r="C147" s="5" t="s">
        <v>319</v>
      </c>
      <c r="D147" s="27" t="s">
        <v>0</v>
      </c>
      <c r="E147" s="36" t="s">
        <v>1630</v>
      </c>
      <c r="F147" s="29">
        <v>1.5</v>
      </c>
      <c r="G147" s="9" t="s">
        <v>1609</v>
      </c>
      <c r="H147" s="30" t="s">
        <v>1573</v>
      </c>
      <c r="I147" s="31">
        <f t="shared" si="81"/>
        <v>222</v>
      </c>
      <c r="J147" s="31">
        <f t="shared" si="82"/>
        <v>9300</v>
      </c>
      <c r="K147" s="31">
        <f t="shared" si="83"/>
        <v>1153800</v>
      </c>
      <c r="Q147" s="9"/>
      <c r="R147" s="9"/>
      <c r="S147" s="9"/>
      <c r="U147" s="28" t="s">
        <v>1835</v>
      </c>
      <c r="V147" s="28" t="s">
        <v>1836</v>
      </c>
    </row>
    <row r="148" spans="1:22" ht="18" customHeight="1" x14ac:dyDescent="0.25">
      <c r="A148" s="35" t="s">
        <v>1595</v>
      </c>
      <c r="B148" s="4" t="s">
        <v>2634</v>
      </c>
      <c r="C148" s="5" t="s">
        <v>320</v>
      </c>
      <c r="D148" s="27" t="s">
        <v>1578</v>
      </c>
      <c r="E148" s="28" t="s">
        <v>1579</v>
      </c>
      <c r="F148" s="42">
        <v>8.6000000000000007E-6</v>
      </c>
      <c r="G148" s="28" t="s">
        <v>2508</v>
      </c>
      <c r="H148" s="30" t="s">
        <v>1573</v>
      </c>
      <c r="I148" s="37">
        <f t="shared" ref="I148:I149" si="84">F148*1000/0.0025*0.37</f>
        <v>1.2727999999999999</v>
      </c>
      <c r="J148" s="31">
        <f t="shared" ref="J148:J149" si="85">F148*1000/0.0025*15.5</f>
        <v>53.32</v>
      </c>
      <c r="K148" s="31">
        <f t="shared" ref="K148:K149" si="86">F148*1000/0.0025*1923</f>
        <v>6615.12</v>
      </c>
      <c r="M148" s="28" t="s">
        <v>1620</v>
      </c>
      <c r="N148" s="28">
        <v>10</v>
      </c>
      <c r="O148" s="28" t="s">
        <v>1621</v>
      </c>
      <c r="P148" s="30" t="s">
        <v>1573</v>
      </c>
      <c r="Q148" s="9" t="s">
        <v>1837</v>
      </c>
      <c r="R148" s="9"/>
      <c r="S148" s="9"/>
      <c r="U148" s="28">
        <v>0</v>
      </c>
      <c r="V148" s="28">
        <v>0</v>
      </c>
    </row>
    <row r="149" spans="1:22" ht="18" customHeight="1" x14ac:dyDescent="0.25">
      <c r="A149" s="35" t="s">
        <v>1595</v>
      </c>
      <c r="B149" s="4" t="s">
        <v>2635</v>
      </c>
      <c r="C149" s="5" t="s">
        <v>321</v>
      </c>
      <c r="D149" s="27" t="s">
        <v>1571</v>
      </c>
      <c r="E149" s="28" t="s">
        <v>1587</v>
      </c>
      <c r="F149" s="34">
        <v>150</v>
      </c>
      <c r="G149" s="28" t="s">
        <v>2508</v>
      </c>
      <c r="H149" s="30" t="s">
        <v>1573</v>
      </c>
      <c r="I149" s="31">
        <f t="shared" si="84"/>
        <v>22200000</v>
      </c>
      <c r="J149" s="31">
        <f t="shared" si="85"/>
        <v>930000000</v>
      </c>
      <c r="K149" s="31">
        <f t="shared" si="86"/>
        <v>115380000000</v>
      </c>
      <c r="Q149" s="9" t="s">
        <v>321</v>
      </c>
      <c r="R149" s="9"/>
      <c r="S149" s="9"/>
      <c r="U149" s="28" t="s">
        <v>1838</v>
      </c>
      <c r="V149" s="28" t="s">
        <v>1839</v>
      </c>
    </row>
    <row r="150" spans="1:22" ht="18" customHeight="1" x14ac:dyDescent="0.25">
      <c r="A150" s="35" t="s">
        <v>1595</v>
      </c>
      <c r="B150" s="4" t="s">
        <v>2636</v>
      </c>
      <c r="C150" s="5" t="s">
        <v>322</v>
      </c>
      <c r="D150" s="27" t="s">
        <v>0</v>
      </c>
      <c r="E150" s="36" t="s">
        <v>1630</v>
      </c>
      <c r="F150" s="29">
        <v>1.5</v>
      </c>
      <c r="G150" s="9" t="s">
        <v>1609</v>
      </c>
      <c r="H150" s="30" t="s">
        <v>1573</v>
      </c>
      <c r="I150" s="31">
        <f>F150/0.0025*0.37</f>
        <v>222</v>
      </c>
      <c r="J150" s="31">
        <f>F150/0.0025*15.5</f>
        <v>9300</v>
      </c>
      <c r="K150" s="31">
        <f>F150/0.0025*1923</f>
        <v>1153800</v>
      </c>
      <c r="Q150" s="9"/>
      <c r="R150" s="9"/>
      <c r="S150" s="9"/>
      <c r="U150" s="28" t="s">
        <v>1785</v>
      </c>
      <c r="V150" s="28" t="s">
        <v>1786</v>
      </c>
    </row>
    <row r="151" spans="1:22" ht="18" customHeight="1" x14ac:dyDescent="0.25">
      <c r="A151" s="7" t="s">
        <v>1622</v>
      </c>
      <c r="B151" s="4" t="s">
        <v>2637</v>
      </c>
      <c r="C151" s="5" t="s">
        <v>323</v>
      </c>
      <c r="F151" s="29" t="s">
        <v>1623</v>
      </c>
      <c r="H151" s="30" t="s">
        <v>1573</v>
      </c>
      <c r="I151" s="39"/>
      <c r="J151" s="39"/>
      <c r="K151" s="39"/>
      <c r="Q151" s="9"/>
      <c r="R151" s="9"/>
      <c r="S151" s="9" t="s">
        <v>1840</v>
      </c>
      <c r="T151" s="33" t="s">
        <v>1840</v>
      </c>
      <c r="U151" s="28">
        <v>0</v>
      </c>
      <c r="V151" s="28">
        <v>0</v>
      </c>
    </row>
    <row r="152" spans="1:22" ht="18" customHeight="1" x14ac:dyDescent="0.25">
      <c r="B152" s="5" t="s">
        <v>324</v>
      </c>
      <c r="C152" s="5" t="s">
        <v>325</v>
      </c>
      <c r="D152" s="27" t="s">
        <v>1571</v>
      </c>
      <c r="E152" s="28" t="s">
        <v>1572</v>
      </c>
      <c r="F152" s="34">
        <v>1.25</v>
      </c>
      <c r="G152" s="9" t="s">
        <v>2508</v>
      </c>
      <c r="H152" s="30" t="s">
        <v>1573</v>
      </c>
      <c r="I152" s="31">
        <f t="shared" ref="I152:I154" si="87">F152*1000/0.0025*0.37</f>
        <v>185000</v>
      </c>
      <c r="J152" s="31">
        <f t="shared" ref="J152:J154" si="88">F152*1000/0.0025*15.5</f>
        <v>7750000</v>
      </c>
      <c r="K152" s="31">
        <f t="shared" ref="K152:K154" si="89">F152*1000/0.0025*1923</f>
        <v>961500000</v>
      </c>
      <c r="N152" s="9" t="s">
        <v>46</v>
      </c>
      <c r="P152" s="30" t="s">
        <v>1573</v>
      </c>
      <c r="Q152" s="9"/>
      <c r="R152" s="9"/>
      <c r="S152" s="9"/>
      <c r="U152" s="28" t="s">
        <v>326</v>
      </c>
      <c r="V152" s="28" t="s">
        <v>1841</v>
      </c>
    </row>
    <row r="153" spans="1:22" ht="18" customHeight="1" x14ac:dyDescent="0.25">
      <c r="A153" s="7" t="s">
        <v>1624</v>
      </c>
      <c r="B153" s="5" t="s">
        <v>327</v>
      </c>
      <c r="C153" s="5" t="s">
        <v>328</v>
      </c>
      <c r="D153" s="27" t="s">
        <v>1571</v>
      </c>
      <c r="E153" s="28" t="s">
        <v>1572</v>
      </c>
      <c r="F153" s="38">
        <v>1.7000000000000001E-2</v>
      </c>
      <c r="G153" s="28" t="s">
        <v>2508</v>
      </c>
      <c r="H153" s="30" t="s">
        <v>1573</v>
      </c>
      <c r="I153" s="31">
        <f t="shared" si="87"/>
        <v>2516</v>
      </c>
      <c r="J153" s="31">
        <f t="shared" si="88"/>
        <v>105400</v>
      </c>
      <c r="K153" s="31">
        <f t="shared" si="89"/>
        <v>13076400</v>
      </c>
      <c r="N153" s="9" t="s">
        <v>46</v>
      </c>
      <c r="P153" s="30" t="s">
        <v>1573</v>
      </c>
      <c r="Q153" s="9" t="s">
        <v>1842</v>
      </c>
      <c r="R153" s="9"/>
      <c r="S153" s="9"/>
      <c r="U153" s="28">
        <v>0</v>
      </c>
      <c r="V153" s="28">
        <v>0</v>
      </c>
    </row>
    <row r="154" spans="1:22" ht="18" customHeight="1" x14ac:dyDescent="0.25">
      <c r="A154" s="7" t="s">
        <v>1580</v>
      </c>
      <c r="B154" s="5" t="s">
        <v>329</v>
      </c>
      <c r="C154" s="5" t="s">
        <v>330</v>
      </c>
      <c r="D154" s="27" t="s">
        <v>1571</v>
      </c>
      <c r="E154" s="28" t="s">
        <v>1572</v>
      </c>
      <c r="F154" s="34">
        <v>30</v>
      </c>
      <c r="G154" s="28" t="s">
        <v>2508</v>
      </c>
      <c r="H154" s="30" t="s">
        <v>1573</v>
      </c>
      <c r="I154" s="31">
        <f t="shared" si="87"/>
        <v>4440000</v>
      </c>
      <c r="J154" s="31">
        <f t="shared" si="88"/>
        <v>186000000</v>
      </c>
      <c r="K154" s="31">
        <f t="shared" si="89"/>
        <v>23076000000</v>
      </c>
      <c r="N154" s="9" t="s">
        <v>46</v>
      </c>
      <c r="P154" s="30" t="s">
        <v>1573</v>
      </c>
      <c r="Q154" s="9"/>
      <c r="R154" s="9"/>
      <c r="S154" s="9"/>
      <c r="U154" s="28" t="s">
        <v>331</v>
      </c>
      <c r="V154" s="28" t="s">
        <v>1843</v>
      </c>
    </row>
    <row r="155" spans="1:22" ht="18" customHeight="1" x14ac:dyDescent="0.25">
      <c r="A155" s="7" t="s">
        <v>1610</v>
      </c>
      <c r="B155" s="4" t="s">
        <v>2638</v>
      </c>
      <c r="C155" s="5" t="s">
        <v>332</v>
      </c>
      <c r="D155" s="27" t="s">
        <v>0</v>
      </c>
      <c r="E155" s="9" t="s">
        <v>1599</v>
      </c>
      <c r="F155" s="29">
        <v>30</v>
      </c>
      <c r="G155" s="9" t="s">
        <v>1609</v>
      </c>
      <c r="H155" s="30" t="s">
        <v>1573</v>
      </c>
      <c r="I155" s="31">
        <f t="shared" ref="I155:I157" si="90">F155/0.0025*0.37</f>
        <v>4440</v>
      </c>
      <c r="J155" s="31">
        <f t="shared" ref="J155:J157" si="91">F155/0.0025*15.5</f>
        <v>186000</v>
      </c>
      <c r="K155" s="31">
        <f t="shared" ref="K155:K157" si="92">F155/0.0025*1923</f>
        <v>23076000</v>
      </c>
      <c r="Q155" s="9"/>
      <c r="R155" s="9"/>
      <c r="S155" s="9" t="s">
        <v>332</v>
      </c>
      <c r="U155" s="28" t="s">
        <v>1844</v>
      </c>
      <c r="V155" s="28" t="s">
        <v>1845</v>
      </c>
    </row>
    <row r="156" spans="1:22" ht="18" customHeight="1" x14ac:dyDescent="0.25">
      <c r="A156" s="35" t="s">
        <v>1595</v>
      </c>
      <c r="B156" s="4" t="s">
        <v>2639</v>
      </c>
      <c r="C156" s="5" t="s">
        <v>333</v>
      </c>
      <c r="D156" s="27" t="s">
        <v>0</v>
      </c>
      <c r="E156" s="28" t="s">
        <v>2503</v>
      </c>
      <c r="F156" s="29">
        <v>2.5000000000000001E-3</v>
      </c>
      <c r="G156" s="9" t="s">
        <v>1609</v>
      </c>
      <c r="H156" s="30" t="s">
        <v>1573</v>
      </c>
      <c r="I156" s="37">
        <f t="shared" si="90"/>
        <v>0.37</v>
      </c>
      <c r="J156" s="31">
        <f t="shared" si="91"/>
        <v>15.5</v>
      </c>
      <c r="K156" s="31">
        <f t="shared" si="92"/>
        <v>1923</v>
      </c>
      <c r="Q156" s="9" t="s">
        <v>333</v>
      </c>
      <c r="R156" s="9"/>
      <c r="S156" s="9"/>
      <c r="U156" s="28" t="s">
        <v>334</v>
      </c>
      <c r="V156" s="28" t="s">
        <v>1846</v>
      </c>
    </row>
    <row r="157" spans="1:22" ht="18" customHeight="1" x14ac:dyDescent="0.25">
      <c r="A157" s="7" t="s">
        <v>1581</v>
      </c>
      <c r="B157" s="4" t="s">
        <v>2640</v>
      </c>
      <c r="C157" s="5" t="s">
        <v>335</v>
      </c>
      <c r="D157" s="27" t="s">
        <v>1571</v>
      </c>
      <c r="E157" s="28" t="s">
        <v>1572</v>
      </c>
      <c r="F157" s="29">
        <v>35.5</v>
      </c>
      <c r="G157" s="9" t="s">
        <v>1609</v>
      </c>
      <c r="H157" s="30" t="s">
        <v>1573</v>
      </c>
      <c r="I157" s="31">
        <f t="shared" si="90"/>
        <v>5254</v>
      </c>
      <c r="J157" s="31">
        <f t="shared" si="91"/>
        <v>220100</v>
      </c>
      <c r="K157" s="31">
        <f t="shared" si="92"/>
        <v>27306600</v>
      </c>
      <c r="N157" s="9" t="s">
        <v>46</v>
      </c>
      <c r="P157" s="30" t="s">
        <v>1573</v>
      </c>
      <c r="Q157" s="9"/>
      <c r="R157" s="9" t="s">
        <v>335</v>
      </c>
      <c r="S157" s="9"/>
      <c r="U157" s="28" t="s">
        <v>1847</v>
      </c>
      <c r="V157" s="28" t="s">
        <v>1848</v>
      </c>
    </row>
    <row r="158" spans="1:22" ht="18" customHeight="1" x14ac:dyDescent="0.25">
      <c r="A158" s="35" t="s">
        <v>1595</v>
      </c>
      <c r="B158" s="4" t="s">
        <v>2641</v>
      </c>
      <c r="C158" s="5" t="s">
        <v>336</v>
      </c>
      <c r="F158" s="29" t="s">
        <v>1625</v>
      </c>
      <c r="H158" s="30" t="s">
        <v>1573</v>
      </c>
      <c r="I158" s="39"/>
      <c r="J158" s="39"/>
      <c r="K158" s="39"/>
      <c r="Q158" s="9" t="s">
        <v>1849</v>
      </c>
      <c r="R158" s="9"/>
      <c r="S158" s="9"/>
      <c r="U158" s="28">
        <v>0</v>
      </c>
      <c r="V158" s="28">
        <v>0</v>
      </c>
    </row>
    <row r="159" spans="1:22" ht="18" customHeight="1" x14ac:dyDescent="0.25">
      <c r="A159" s="7" t="s">
        <v>1610</v>
      </c>
      <c r="B159" s="4" t="s">
        <v>2642</v>
      </c>
      <c r="C159" s="5" t="s">
        <v>337</v>
      </c>
      <c r="D159" s="27" t="s">
        <v>0</v>
      </c>
      <c r="E159" s="9" t="s">
        <v>1601</v>
      </c>
      <c r="F159" s="29">
        <v>9</v>
      </c>
      <c r="G159" s="9" t="s">
        <v>1609</v>
      </c>
      <c r="H159" s="30" t="s">
        <v>1573</v>
      </c>
      <c r="I159" s="31">
        <f t="shared" ref="I159:I162" si="93">F159/0.0025*0.37</f>
        <v>1332</v>
      </c>
      <c r="J159" s="31">
        <f t="shared" ref="J159:J162" si="94">F159/0.0025*15.5</f>
        <v>55800</v>
      </c>
      <c r="K159" s="31">
        <f t="shared" ref="K159:K162" si="95">F159/0.0025*1923</f>
        <v>6922800</v>
      </c>
      <c r="Q159" s="9"/>
      <c r="R159" s="9"/>
      <c r="S159" s="9"/>
      <c r="U159" s="28" t="s">
        <v>338</v>
      </c>
      <c r="V159" s="28" t="s">
        <v>1850</v>
      </c>
    </row>
    <row r="160" spans="1:22" ht="18" customHeight="1" x14ac:dyDescent="0.25">
      <c r="A160" s="7" t="s">
        <v>1591</v>
      </c>
      <c r="B160" s="4" t="s">
        <v>2643</v>
      </c>
      <c r="C160" s="5" t="s">
        <v>339</v>
      </c>
      <c r="D160" s="27" t="s">
        <v>1571</v>
      </c>
      <c r="E160" s="28" t="s">
        <v>1572</v>
      </c>
      <c r="F160" s="29">
        <v>69.400000000000006</v>
      </c>
      <c r="G160" s="9" t="s">
        <v>1609</v>
      </c>
      <c r="H160" s="30" t="s">
        <v>1573</v>
      </c>
      <c r="I160" s="31">
        <f t="shared" si="93"/>
        <v>10271.200000000001</v>
      </c>
      <c r="J160" s="31">
        <f t="shared" si="94"/>
        <v>430280</v>
      </c>
      <c r="K160" s="31">
        <f t="shared" si="95"/>
        <v>53382480</v>
      </c>
      <c r="N160" s="28" t="s">
        <v>388</v>
      </c>
      <c r="P160" s="30" t="s">
        <v>1573</v>
      </c>
      <c r="Q160" s="9"/>
      <c r="R160" s="9"/>
      <c r="S160" s="9"/>
      <c r="U160" s="28" t="s">
        <v>1851</v>
      </c>
      <c r="V160" s="28" t="s">
        <v>1712</v>
      </c>
    </row>
    <row r="161" spans="1:22" ht="18" customHeight="1" x14ac:dyDescent="0.25">
      <c r="A161" s="35" t="s">
        <v>1595</v>
      </c>
      <c r="B161" s="4" t="s">
        <v>2644</v>
      </c>
      <c r="C161" s="5" t="s">
        <v>340</v>
      </c>
      <c r="D161" s="27" t="s">
        <v>0</v>
      </c>
      <c r="E161" s="36" t="s">
        <v>1630</v>
      </c>
      <c r="F161" s="29">
        <v>1.5</v>
      </c>
      <c r="G161" s="9" t="s">
        <v>1609</v>
      </c>
      <c r="H161" s="30" t="s">
        <v>1573</v>
      </c>
      <c r="I161" s="31">
        <f t="shared" si="93"/>
        <v>222</v>
      </c>
      <c r="J161" s="31">
        <f t="shared" si="94"/>
        <v>9300</v>
      </c>
      <c r="K161" s="31">
        <f t="shared" si="95"/>
        <v>1153800</v>
      </c>
      <c r="Q161" s="9"/>
      <c r="R161" s="9"/>
      <c r="S161" s="9"/>
      <c r="U161" s="28" t="s">
        <v>1852</v>
      </c>
      <c r="V161" s="28" t="s">
        <v>1853</v>
      </c>
    </row>
    <row r="162" spans="1:22" ht="18" customHeight="1" x14ac:dyDescent="0.25">
      <c r="A162" s="35" t="s">
        <v>1595</v>
      </c>
      <c r="B162" s="4" t="s">
        <v>2645</v>
      </c>
      <c r="C162" s="5" t="s">
        <v>341</v>
      </c>
      <c r="D162" s="27" t="s">
        <v>0</v>
      </c>
      <c r="E162" s="36" t="s">
        <v>1630</v>
      </c>
      <c r="F162" s="29">
        <v>1.5</v>
      </c>
      <c r="G162" s="9" t="s">
        <v>1609</v>
      </c>
      <c r="H162" s="30" t="s">
        <v>1573</v>
      </c>
      <c r="I162" s="31">
        <f t="shared" si="93"/>
        <v>222</v>
      </c>
      <c r="J162" s="31">
        <f t="shared" si="94"/>
        <v>9300</v>
      </c>
      <c r="K162" s="31">
        <f t="shared" si="95"/>
        <v>1153800</v>
      </c>
      <c r="Q162" s="9"/>
      <c r="R162" s="9"/>
      <c r="S162" s="9"/>
      <c r="U162" s="28" t="s">
        <v>1854</v>
      </c>
      <c r="V162" s="28" t="s">
        <v>1855</v>
      </c>
    </row>
    <row r="163" spans="1:22" ht="18" customHeight="1" x14ac:dyDescent="0.25">
      <c r="A163" s="35" t="s">
        <v>1595</v>
      </c>
      <c r="B163" s="4" t="s">
        <v>2646</v>
      </c>
      <c r="C163" s="5" t="s">
        <v>342</v>
      </c>
      <c r="F163" s="29" t="s">
        <v>1625</v>
      </c>
      <c r="H163" s="30" t="s">
        <v>1573</v>
      </c>
      <c r="I163" s="39"/>
      <c r="J163" s="39"/>
      <c r="K163" s="39"/>
      <c r="Q163" s="9"/>
      <c r="R163" s="9"/>
      <c r="S163" s="9"/>
      <c r="U163" s="28">
        <v>0</v>
      </c>
      <c r="V163" s="28">
        <v>0</v>
      </c>
    </row>
    <row r="164" spans="1:22" ht="18" customHeight="1" x14ac:dyDescent="0.25">
      <c r="A164" s="7" t="s">
        <v>1591</v>
      </c>
      <c r="B164" s="4" t="s">
        <v>2647</v>
      </c>
      <c r="C164" s="5" t="s">
        <v>343</v>
      </c>
      <c r="D164" s="27" t="s">
        <v>0</v>
      </c>
      <c r="E164" s="9" t="s">
        <v>1599</v>
      </c>
      <c r="F164" s="29">
        <v>30</v>
      </c>
      <c r="G164" s="9" t="s">
        <v>1609</v>
      </c>
      <c r="H164" s="30" t="s">
        <v>1573</v>
      </c>
      <c r="I164" s="31">
        <f t="shared" ref="I164:I166" si="96">F164/0.0025*0.37</f>
        <v>4440</v>
      </c>
      <c r="J164" s="31">
        <f t="shared" ref="J164:J166" si="97">F164/0.0025*15.5</f>
        <v>186000</v>
      </c>
      <c r="K164" s="31">
        <f t="shared" ref="K164:K166" si="98">F164/0.0025*1923</f>
        <v>23076000</v>
      </c>
      <c r="Q164" s="9"/>
      <c r="R164" s="9"/>
      <c r="S164" s="9"/>
      <c r="U164" s="28" t="s">
        <v>344</v>
      </c>
      <c r="V164" s="28" t="s">
        <v>1856</v>
      </c>
    </row>
    <row r="165" spans="1:22" ht="18" customHeight="1" x14ac:dyDescent="0.25">
      <c r="A165" s="35" t="s">
        <v>1595</v>
      </c>
      <c r="B165" s="4" t="s">
        <v>2648</v>
      </c>
      <c r="C165" s="5" t="s">
        <v>345</v>
      </c>
      <c r="D165" s="27" t="s">
        <v>0</v>
      </c>
      <c r="E165" s="36" t="s">
        <v>1630</v>
      </c>
      <c r="F165" s="29">
        <v>1.5</v>
      </c>
      <c r="G165" s="9" t="s">
        <v>1609</v>
      </c>
      <c r="H165" s="30" t="s">
        <v>1573</v>
      </c>
      <c r="I165" s="31">
        <f t="shared" si="96"/>
        <v>222</v>
      </c>
      <c r="J165" s="31">
        <f t="shared" si="97"/>
        <v>9300</v>
      </c>
      <c r="K165" s="31">
        <f t="shared" si="98"/>
        <v>1153800</v>
      </c>
      <c r="Q165" s="9" t="s">
        <v>345</v>
      </c>
      <c r="R165" s="9"/>
      <c r="S165" s="9"/>
      <c r="U165" s="28" t="s">
        <v>1857</v>
      </c>
      <c r="V165" s="28" t="s">
        <v>1858</v>
      </c>
    </row>
    <row r="166" spans="1:22" ht="18" customHeight="1" x14ac:dyDescent="0.25">
      <c r="A166" s="35" t="s">
        <v>1595</v>
      </c>
      <c r="B166" s="4" t="s">
        <v>2649</v>
      </c>
      <c r="C166" s="5" t="s">
        <v>346</v>
      </c>
      <c r="D166" s="27" t="s">
        <v>0</v>
      </c>
      <c r="E166" s="36" t="s">
        <v>1630</v>
      </c>
      <c r="F166" s="29">
        <v>1.5</v>
      </c>
      <c r="G166" s="9" t="s">
        <v>1609</v>
      </c>
      <c r="H166" s="30" t="s">
        <v>1573</v>
      </c>
      <c r="I166" s="31">
        <f t="shared" si="96"/>
        <v>222</v>
      </c>
      <c r="J166" s="31">
        <f t="shared" si="97"/>
        <v>9300</v>
      </c>
      <c r="K166" s="31">
        <f t="shared" si="98"/>
        <v>1153800</v>
      </c>
      <c r="Q166" s="9"/>
      <c r="R166" s="9"/>
      <c r="S166" s="9"/>
      <c r="U166" s="28" t="s">
        <v>1859</v>
      </c>
      <c r="V166" s="28" t="s">
        <v>1860</v>
      </c>
    </row>
    <row r="167" spans="1:22" ht="18" customHeight="1" x14ac:dyDescent="0.25">
      <c r="A167" s="35" t="s">
        <v>1595</v>
      </c>
      <c r="B167" s="43" t="s">
        <v>2650</v>
      </c>
      <c r="C167" s="5" t="s">
        <v>347</v>
      </c>
      <c r="D167" s="27" t="s">
        <v>1571</v>
      </c>
      <c r="F167" s="40" t="s">
        <v>307</v>
      </c>
      <c r="H167" s="30" t="s">
        <v>1573</v>
      </c>
      <c r="I167" s="39"/>
      <c r="J167" s="39"/>
      <c r="K167" s="39"/>
      <c r="N167" s="9" t="s">
        <v>307</v>
      </c>
      <c r="P167" s="30" t="s">
        <v>1573</v>
      </c>
      <c r="Q167" s="9" t="s">
        <v>1861</v>
      </c>
      <c r="R167" s="9"/>
      <c r="S167" s="9"/>
      <c r="U167" s="28" t="s">
        <v>1862</v>
      </c>
      <c r="V167" s="28" t="s">
        <v>1863</v>
      </c>
    </row>
    <row r="168" spans="1:22" ht="18" customHeight="1" x14ac:dyDescent="0.25">
      <c r="A168" s="35" t="s">
        <v>1595</v>
      </c>
      <c r="B168" s="4" t="s">
        <v>2651</v>
      </c>
      <c r="C168" s="5" t="s">
        <v>348</v>
      </c>
      <c r="D168" s="27" t="s">
        <v>0</v>
      </c>
      <c r="E168" s="36" t="s">
        <v>1630</v>
      </c>
      <c r="F168" s="29">
        <v>1.5</v>
      </c>
      <c r="G168" s="9" t="s">
        <v>1609</v>
      </c>
      <c r="H168" s="30" t="s">
        <v>1573</v>
      </c>
      <c r="I168" s="31">
        <f>F168/0.0025*0.37</f>
        <v>222</v>
      </c>
      <c r="J168" s="31">
        <f>F168/0.0025*15.5</f>
        <v>9300</v>
      </c>
      <c r="K168" s="31">
        <f>F168/0.0025*1923</f>
        <v>1153800</v>
      </c>
      <c r="Q168" s="9"/>
      <c r="R168" s="9"/>
      <c r="S168" s="9"/>
      <c r="U168" s="28" t="s">
        <v>1864</v>
      </c>
      <c r="V168" s="28" t="s">
        <v>1865</v>
      </c>
    </row>
    <row r="169" spans="1:22" ht="18" customHeight="1" x14ac:dyDescent="0.25">
      <c r="A169" s="7" t="s">
        <v>1591</v>
      </c>
      <c r="B169" s="4" t="s">
        <v>2652</v>
      </c>
      <c r="C169" s="5" t="s">
        <v>349</v>
      </c>
      <c r="D169" s="27" t="s">
        <v>1571</v>
      </c>
      <c r="F169" s="40" t="s">
        <v>92</v>
      </c>
      <c r="H169" s="30" t="s">
        <v>1573</v>
      </c>
      <c r="I169" s="39"/>
      <c r="J169" s="39"/>
      <c r="K169" s="39"/>
      <c r="N169" s="9" t="s">
        <v>77</v>
      </c>
      <c r="P169" s="30" t="s">
        <v>1573</v>
      </c>
      <c r="Q169" s="9"/>
      <c r="R169" s="9"/>
      <c r="S169" s="9"/>
      <c r="U169" s="28" t="s">
        <v>350</v>
      </c>
      <c r="V169" s="28" t="s">
        <v>1866</v>
      </c>
    </row>
    <row r="170" spans="1:22" ht="18" customHeight="1" x14ac:dyDescent="0.25">
      <c r="A170" s="35" t="s">
        <v>1595</v>
      </c>
      <c r="B170" s="4" t="s">
        <v>2653</v>
      </c>
      <c r="C170" s="5" t="s">
        <v>351</v>
      </c>
      <c r="D170" s="27" t="s">
        <v>0</v>
      </c>
      <c r="E170" s="28" t="s">
        <v>2503</v>
      </c>
      <c r="F170" s="29">
        <v>2.5000000000000001E-3</v>
      </c>
      <c r="G170" s="9" t="s">
        <v>1609</v>
      </c>
      <c r="H170" s="30" t="s">
        <v>1573</v>
      </c>
      <c r="I170" s="37">
        <f>F170/0.0025*0.37</f>
        <v>0.37</v>
      </c>
      <c r="J170" s="31">
        <f>F170/0.0025*15.5</f>
        <v>15.5</v>
      </c>
      <c r="K170" s="31">
        <f>F170/0.0025*1923</f>
        <v>1923</v>
      </c>
      <c r="Q170" s="9"/>
      <c r="R170" s="9"/>
      <c r="S170" s="9"/>
      <c r="U170" s="28" t="s">
        <v>352</v>
      </c>
      <c r="V170" s="28" t="s">
        <v>1867</v>
      </c>
    </row>
    <row r="171" spans="1:22" ht="18" customHeight="1" x14ac:dyDescent="0.25">
      <c r="A171" s="6" t="s">
        <v>1588</v>
      </c>
      <c r="B171" s="4" t="s">
        <v>2654</v>
      </c>
      <c r="C171" s="5" t="s">
        <v>353</v>
      </c>
      <c r="D171" s="27" t="s">
        <v>1571</v>
      </c>
      <c r="E171" s="28" t="s">
        <v>1572</v>
      </c>
      <c r="F171" s="34">
        <v>10.7</v>
      </c>
      <c r="G171" s="28" t="s">
        <v>2508</v>
      </c>
      <c r="H171" s="30" t="s">
        <v>1573</v>
      </c>
      <c r="I171" s="31">
        <f>F171*1000/0.0025*0.37</f>
        <v>1583600</v>
      </c>
      <c r="J171" s="31">
        <f>F171*1000/0.0025*15.5</f>
        <v>66340000</v>
      </c>
      <c r="K171" s="31">
        <f>F171*1000/0.0025*1923</f>
        <v>8230440000</v>
      </c>
      <c r="N171" s="9" t="s">
        <v>77</v>
      </c>
      <c r="P171" s="30" t="s">
        <v>1573</v>
      </c>
      <c r="Q171" s="9"/>
      <c r="R171" s="9"/>
      <c r="S171" s="9"/>
      <c r="T171" s="33" t="s">
        <v>353</v>
      </c>
      <c r="U171" s="28" t="s">
        <v>354</v>
      </c>
      <c r="V171" s="28" t="s">
        <v>1868</v>
      </c>
    </row>
    <row r="172" spans="1:22" ht="18" customHeight="1" x14ac:dyDescent="0.25">
      <c r="A172" s="7" t="s">
        <v>1591</v>
      </c>
      <c r="B172" s="5" t="s">
        <v>355</v>
      </c>
      <c r="C172" s="5" t="s">
        <v>356</v>
      </c>
      <c r="D172" s="27" t="s">
        <v>1571</v>
      </c>
      <c r="E172" s="28" t="s">
        <v>1572</v>
      </c>
      <c r="F172" s="29">
        <v>260</v>
      </c>
      <c r="G172" s="9" t="s">
        <v>1609</v>
      </c>
      <c r="H172" s="30" t="s">
        <v>1573</v>
      </c>
      <c r="I172" s="31">
        <f t="shared" ref="I172:I176" si="99">F172/0.0025*0.37</f>
        <v>38480</v>
      </c>
      <c r="J172" s="31">
        <f t="shared" ref="J172:J176" si="100">F172/0.0025*15.5</f>
        <v>1612000</v>
      </c>
      <c r="K172" s="31">
        <f t="shared" ref="K172:K176" si="101">F172/0.0025*1923</f>
        <v>199992000</v>
      </c>
      <c r="N172" s="9" t="s">
        <v>77</v>
      </c>
      <c r="P172" s="30" t="s">
        <v>1573</v>
      </c>
      <c r="Q172" s="9"/>
      <c r="R172" s="9"/>
      <c r="S172" s="9"/>
      <c r="U172" s="28" t="s">
        <v>1869</v>
      </c>
      <c r="V172" s="28" t="s">
        <v>1870</v>
      </c>
    </row>
    <row r="173" spans="1:22" ht="18" customHeight="1" x14ac:dyDescent="0.25">
      <c r="A173" s="7" t="s">
        <v>1593</v>
      </c>
      <c r="B173" s="4" t="s">
        <v>2655</v>
      </c>
      <c r="C173" s="5" t="s">
        <v>357</v>
      </c>
      <c r="D173" s="27" t="s">
        <v>0</v>
      </c>
      <c r="E173" s="28" t="s">
        <v>2503</v>
      </c>
      <c r="F173" s="29">
        <v>2.5000000000000001E-3</v>
      </c>
      <c r="G173" s="9" t="s">
        <v>1609</v>
      </c>
      <c r="H173" s="30" t="s">
        <v>1573</v>
      </c>
      <c r="I173" s="37">
        <f t="shared" si="99"/>
        <v>0.37</v>
      </c>
      <c r="J173" s="31">
        <f t="shared" si="100"/>
        <v>15.5</v>
      </c>
      <c r="K173" s="31">
        <f t="shared" si="101"/>
        <v>1923</v>
      </c>
      <c r="Q173" s="9"/>
      <c r="R173" s="9"/>
      <c r="S173" s="9"/>
      <c r="U173" s="28" t="s">
        <v>358</v>
      </c>
      <c r="V173" s="28" t="s">
        <v>1871</v>
      </c>
    </row>
    <row r="174" spans="1:22" ht="18" customHeight="1" x14ac:dyDescent="0.25">
      <c r="A174" s="7" t="s">
        <v>1591</v>
      </c>
      <c r="B174" s="4" t="s">
        <v>2656</v>
      </c>
      <c r="C174" s="5" t="s">
        <v>359</v>
      </c>
      <c r="D174" s="27" t="s">
        <v>0</v>
      </c>
      <c r="E174" s="28" t="s">
        <v>2503</v>
      </c>
      <c r="F174" s="29">
        <v>2.5000000000000001E-3</v>
      </c>
      <c r="G174" s="9" t="s">
        <v>1609</v>
      </c>
      <c r="H174" s="30" t="s">
        <v>1573</v>
      </c>
      <c r="I174" s="37">
        <f t="shared" si="99"/>
        <v>0.37</v>
      </c>
      <c r="J174" s="31">
        <f t="shared" si="100"/>
        <v>15.5</v>
      </c>
      <c r="K174" s="31">
        <f t="shared" si="101"/>
        <v>1923</v>
      </c>
      <c r="Q174" s="9"/>
      <c r="R174" s="9"/>
      <c r="S174" s="9"/>
      <c r="U174" s="28" t="s">
        <v>1872</v>
      </c>
      <c r="V174" s="28" t="s">
        <v>1873</v>
      </c>
    </row>
    <row r="175" spans="1:22" ht="18" customHeight="1" x14ac:dyDescent="0.25">
      <c r="A175" s="35" t="s">
        <v>1595</v>
      </c>
      <c r="B175" s="4" t="s">
        <v>2657</v>
      </c>
      <c r="C175" s="5" t="s">
        <v>360</v>
      </c>
      <c r="D175" s="27" t="s">
        <v>0</v>
      </c>
      <c r="E175" s="36" t="s">
        <v>1630</v>
      </c>
      <c r="F175" s="29">
        <v>1.5</v>
      </c>
      <c r="G175" s="9" t="s">
        <v>1609</v>
      </c>
      <c r="H175" s="30" t="s">
        <v>1573</v>
      </c>
      <c r="I175" s="31">
        <f t="shared" si="99"/>
        <v>222</v>
      </c>
      <c r="J175" s="31">
        <f t="shared" si="100"/>
        <v>9300</v>
      </c>
      <c r="K175" s="31">
        <f t="shared" si="101"/>
        <v>1153800</v>
      </c>
      <c r="Q175" s="9"/>
      <c r="R175" s="9"/>
      <c r="S175" s="9"/>
      <c r="U175" s="28" t="s">
        <v>1874</v>
      </c>
      <c r="V175" s="28" t="s">
        <v>1875</v>
      </c>
    </row>
    <row r="176" spans="1:22" ht="18" customHeight="1" x14ac:dyDescent="0.25">
      <c r="A176" s="35" t="s">
        <v>1595</v>
      </c>
      <c r="B176" s="4" t="s">
        <v>2658</v>
      </c>
      <c r="C176" s="5" t="s">
        <v>361</v>
      </c>
      <c r="D176" s="27" t="s">
        <v>1571</v>
      </c>
      <c r="E176" s="28" t="s">
        <v>1572</v>
      </c>
      <c r="F176" s="29">
        <v>11.1</v>
      </c>
      <c r="G176" s="9" t="s">
        <v>1609</v>
      </c>
      <c r="H176" s="30" t="s">
        <v>1573</v>
      </c>
      <c r="I176" s="31">
        <f t="shared" si="99"/>
        <v>1642.8</v>
      </c>
      <c r="J176" s="31">
        <f t="shared" si="100"/>
        <v>68820</v>
      </c>
      <c r="K176" s="31">
        <f t="shared" si="101"/>
        <v>8538120</v>
      </c>
      <c r="N176" s="9" t="s">
        <v>46</v>
      </c>
      <c r="P176" s="30" t="s">
        <v>1573</v>
      </c>
      <c r="Q176" s="9" t="s">
        <v>361</v>
      </c>
      <c r="R176" s="9"/>
      <c r="S176" s="9"/>
      <c r="U176" s="28" t="s">
        <v>1876</v>
      </c>
      <c r="V176" s="28" t="s">
        <v>1877</v>
      </c>
    </row>
    <row r="177" spans="1:22" ht="18" customHeight="1" x14ac:dyDescent="0.25">
      <c r="A177" s="7" t="s">
        <v>1590</v>
      </c>
      <c r="B177" s="5" t="s">
        <v>362</v>
      </c>
      <c r="C177" s="5" t="s">
        <v>363</v>
      </c>
      <c r="D177" s="27" t="s">
        <v>1571</v>
      </c>
      <c r="E177" s="28" t="s">
        <v>1572</v>
      </c>
      <c r="F177" s="34">
        <v>350</v>
      </c>
      <c r="G177" s="28" t="s">
        <v>2508</v>
      </c>
      <c r="H177" s="30" t="s">
        <v>1573</v>
      </c>
      <c r="I177" s="31">
        <f>F177*1000/0.0025*0.37</f>
        <v>51800000</v>
      </c>
      <c r="J177" s="31">
        <f>F177*1000/0.0025*15.5</f>
        <v>2170000000</v>
      </c>
      <c r="K177" s="31">
        <f>F177*1000/0.0025*1923</f>
        <v>269220000000</v>
      </c>
      <c r="P177" s="30" t="s">
        <v>1573</v>
      </c>
      <c r="Q177" s="9"/>
      <c r="R177" s="9"/>
      <c r="S177" s="9"/>
      <c r="U177" s="28">
        <v>0</v>
      </c>
      <c r="V177" s="28">
        <v>0</v>
      </c>
    </row>
    <row r="178" spans="1:22" ht="18" customHeight="1" x14ac:dyDescent="0.25">
      <c r="A178" s="7" t="s">
        <v>1589</v>
      </c>
      <c r="B178" s="5" t="s">
        <v>364</v>
      </c>
      <c r="C178" s="5" t="s">
        <v>365</v>
      </c>
      <c r="D178" s="27" t="s">
        <v>1571</v>
      </c>
      <c r="F178" s="5" t="s">
        <v>787</v>
      </c>
      <c r="H178" s="30" t="s">
        <v>1573</v>
      </c>
      <c r="I178" s="39"/>
      <c r="J178" s="39"/>
      <c r="K178" s="39"/>
      <c r="N178" s="5" t="s">
        <v>787</v>
      </c>
      <c r="P178" s="30" t="s">
        <v>1573</v>
      </c>
      <c r="Q178" s="9"/>
      <c r="R178" s="9"/>
      <c r="S178" s="9"/>
      <c r="U178" s="28" t="s">
        <v>366</v>
      </c>
      <c r="V178" s="28" t="s">
        <v>1878</v>
      </c>
    </row>
    <row r="179" spans="1:22" ht="18" customHeight="1" x14ac:dyDescent="0.25">
      <c r="A179" s="7" t="s">
        <v>1589</v>
      </c>
      <c r="B179" s="5" t="s">
        <v>367</v>
      </c>
      <c r="C179" s="5" t="s">
        <v>368</v>
      </c>
      <c r="D179" s="27" t="s">
        <v>1571</v>
      </c>
      <c r="E179" s="28" t="s">
        <v>1572</v>
      </c>
      <c r="F179" s="38">
        <v>7.9</v>
      </c>
      <c r="G179" s="28" t="s">
        <v>2508</v>
      </c>
      <c r="H179" s="30" t="s">
        <v>1573</v>
      </c>
      <c r="I179" s="31">
        <f>F179*1000/0.0025*0.37</f>
        <v>1169200</v>
      </c>
      <c r="J179" s="31">
        <f>F179*1000/0.0025*15.5</f>
        <v>48980000</v>
      </c>
      <c r="K179" s="31">
        <f>F179*1000/0.0025*1923</f>
        <v>6076680000</v>
      </c>
      <c r="N179" s="9" t="s">
        <v>46</v>
      </c>
      <c r="P179" s="30" t="s">
        <v>1573</v>
      </c>
      <c r="Q179" s="9"/>
      <c r="R179" s="9"/>
      <c r="S179" s="9"/>
      <c r="U179" s="28">
        <v>0</v>
      </c>
      <c r="V179" s="28">
        <v>0</v>
      </c>
    </row>
    <row r="180" spans="1:22" ht="18" customHeight="1" x14ac:dyDescent="0.25">
      <c r="A180" s="7" t="s">
        <v>1589</v>
      </c>
      <c r="B180" s="5" t="s">
        <v>369</v>
      </c>
      <c r="C180" s="5" t="s">
        <v>370</v>
      </c>
      <c r="D180" s="27" t="s">
        <v>1571</v>
      </c>
      <c r="E180" s="28" t="s">
        <v>1572</v>
      </c>
      <c r="F180" s="40" t="s">
        <v>77</v>
      </c>
      <c r="H180" s="30" t="s">
        <v>1573</v>
      </c>
      <c r="I180" s="39"/>
      <c r="J180" s="39"/>
      <c r="K180" s="39"/>
      <c r="N180" s="28" t="s">
        <v>118</v>
      </c>
      <c r="P180" s="30" t="s">
        <v>1573</v>
      </c>
      <c r="Q180" s="9"/>
      <c r="R180" s="9"/>
      <c r="S180" s="9"/>
      <c r="U180" s="28">
        <v>0</v>
      </c>
      <c r="V180" s="28">
        <v>0</v>
      </c>
    </row>
    <row r="181" spans="1:22" ht="18" customHeight="1" x14ac:dyDescent="0.25">
      <c r="A181" s="7" t="s">
        <v>1589</v>
      </c>
      <c r="B181" s="5" t="s">
        <v>371</v>
      </c>
      <c r="C181" s="5" t="s">
        <v>372</v>
      </c>
      <c r="F181" s="29" t="s">
        <v>1608</v>
      </c>
      <c r="H181" s="30" t="s">
        <v>1573</v>
      </c>
      <c r="I181" s="39"/>
      <c r="J181" s="39"/>
      <c r="K181" s="39"/>
      <c r="Q181" s="9"/>
      <c r="R181" s="9"/>
      <c r="S181" s="9"/>
      <c r="U181" s="28">
        <v>0</v>
      </c>
      <c r="V181" s="28">
        <v>0</v>
      </c>
    </row>
    <row r="182" spans="1:22" ht="18" customHeight="1" x14ac:dyDescent="0.25">
      <c r="A182" s="7" t="s">
        <v>1589</v>
      </c>
      <c r="B182" s="5" t="s">
        <v>373</v>
      </c>
      <c r="C182" s="5" t="s">
        <v>374</v>
      </c>
      <c r="D182" s="27" t="s">
        <v>1571</v>
      </c>
      <c r="E182" s="28" t="s">
        <v>1572</v>
      </c>
      <c r="F182" s="34">
        <v>3.6</v>
      </c>
      <c r="G182" s="28" t="s">
        <v>2508</v>
      </c>
      <c r="H182" s="30" t="s">
        <v>1573</v>
      </c>
      <c r="I182" s="31">
        <f t="shared" ref="I182:I183" si="102">F182*1000/0.0025*0.37</f>
        <v>532800</v>
      </c>
      <c r="J182" s="31">
        <f t="shared" ref="J182:J183" si="103">F182*1000/0.0025*15.5</f>
        <v>22320000</v>
      </c>
      <c r="K182" s="31">
        <f t="shared" ref="K182:K183" si="104">F182*1000/0.0025*1923</f>
        <v>2769120000</v>
      </c>
      <c r="N182" s="9" t="s">
        <v>307</v>
      </c>
      <c r="P182" s="30" t="s">
        <v>1573</v>
      </c>
      <c r="Q182" s="9"/>
      <c r="R182" s="9"/>
      <c r="S182" s="9"/>
      <c r="U182" s="28">
        <v>0</v>
      </c>
      <c r="V182" s="28">
        <v>0</v>
      </c>
    </row>
    <row r="183" spans="1:22" ht="18" customHeight="1" x14ac:dyDescent="0.25">
      <c r="A183" s="7" t="s">
        <v>1590</v>
      </c>
      <c r="B183" s="5" t="s">
        <v>375</v>
      </c>
      <c r="C183" s="5" t="s">
        <v>376</v>
      </c>
      <c r="D183" s="27" t="s">
        <v>1571</v>
      </c>
      <c r="E183" s="28" t="s">
        <v>1572</v>
      </c>
      <c r="F183" s="34">
        <v>0.71</v>
      </c>
      <c r="G183" s="28" t="s">
        <v>2508</v>
      </c>
      <c r="H183" s="30" t="s">
        <v>1573</v>
      </c>
      <c r="I183" s="31">
        <f t="shared" si="102"/>
        <v>105080</v>
      </c>
      <c r="J183" s="31">
        <f t="shared" si="103"/>
        <v>4402000</v>
      </c>
      <c r="K183" s="31">
        <f t="shared" si="104"/>
        <v>546132000</v>
      </c>
      <c r="N183" s="9" t="s">
        <v>307</v>
      </c>
      <c r="P183" s="30" t="s">
        <v>1573</v>
      </c>
      <c r="Q183" s="9"/>
      <c r="R183" s="9"/>
      <c r="S183" s="9"/>
      <c r="U183" s="28">
        <v>0</v>
      </c>
      <c r="V183" s="28">
        <v>0</v>
      </c>
    </row>
    <row r="184" spans="1:22" ht="18" customHeight="1" x14ac:dyDescent="0.25">
      <c r="A184" s="7" t="s">
        <v>1589</v>
      </c>
      <c r="B184" s="5" t="s">
        <v>377</v>
      </c>
      <c r="C184" s="5" t="s">
        <v>378</v>
      </c>
      <c r="D184" s="27" t="s">
        <v>1571</v>
      </c>
      <c r="F184" s="9" t="s">
        <v>307</v>
      </c>
      <c r="H184" s="30" t="s">
        <v>1573</v>
      </c>
      <c r="I184" s="39"/>
      <c r="J184" s="39"/>
      <c r="K184" s="39"/>
      <c r="N184" s="9" t="s">
        <v>307</v>
      </c>
      <c r="P184" s="30" t="s">
        <v>1573</v>
      </c>
      <c r="Q184" s="9" t="s">
        <v>1879</v>
      </c>
      <c r="R184" s="9"/>
      <c r="S184" s="9"/>
      <c r="U184" s="28">
        <v>0</v>
      </c>
      <c r="V184" s="28">
        <v>0</v>
      </c>
    </row>
    <row r="185" spans="1:22" ht="18" customHeight="1" x14ac:dyDescent="0.25">
      <c r="A185" s="7" t="s">
        <v>1590</v>
      </c>
      <c r="B185" s="5" t="s">
        <v>379</v>
      </c>
      <c r="C185" s="5" t="s">
        <v>380</v>
      </c>
      <c r="D185" s="27" t="s">
        <v>1571</v>
      </c>
      <c r="E185" s="28" t="s">
        <v>1572</v>
      </c>
      <c r="F185" s="38">
        <v>4.1000000000000002E-2</v>
      </c>
      <c r="G185" s="28" t="s">
        <v>2508</v>
      </c>
      <c r="H185" s="30" t="s">
        <v>1573</v>
      </c>
      <c r="I185" s="31">
        <f>F185*1000/0.0025*0.37</f>
        <v>6068</v>
      </c>
      <c r="J185" s="31">
        <f>F185*1000/0.0025*15.5</f>
        <v>254200</v>
      </c>
      <c r="K185" s="31">
        <f>F185*1000/0.0025*1923</f>
        <v>31537200</v>
      </c>
      <c r="N185" s="9" t="s">
        <v>307</v>
      </c>
      <c r="P185" s="30" t="s">
        <v>1573</v>
      </c>
      <c r="Q185" s="9"/>
      <c r="R185" s="9"/>
      <c r="S185" s="9"/>
      <c r="U185" s="28">
        <v>0</v>
      </c>
      <c r="V185" s="28">
        <v>0</v>
      </c>
    </row>
    <row r="186" spans="1:22" ht="18" customHeight="1" x14ac:dyDescent="0.25">
      <c r="A186" s="7" t="s">
        <v>1590</v>
      </c>
      <c r="B186" s="5" t="s">
        <v>381</v>
      </c>
      <c r="C186" s="5" t="s">
        <v>382</v>
      </c>
      <c r="D186" s="27" t="s">
        <v>1571</v>
      </c>
      <c r="F186" s="9" t="s">
        <v>307</v>
      </c>
      <c r="H186" s="30" t="s">
        <v>1573</v>
      </c>
      <c r="I186" s="39"/>
      <c r="J186" s="39"/>
      <c r="K186" s="39"/>
      <c r="N186" s="9" t="s">
        <v>307</v>
      </c>
      <c r="P186" s="30" t="s">
        <v>1573</v>
      </c>
      <c r="Q186" s="9" t="s">
        <v>1880</v>
      </c>
      <c r="R186" s="9"/>
      <c r="S186" s="9"/>
      <c r="U186" s="28">
        <v>0</v>
      </c>
      <c r="V186" s="28">
        <v>0</v>
      </c>
    </row>
    <row r="187" spans="1:22" ht="18" customHeight="1" x14ac:dyDescent="0.25">
      <c r="A187" s="7" t="s">
        <v>1590</v>
      </c>
      <c r="B187" s="5" t="s">
        <v>383</v>
      </c>
      <c r="C187" s="5" t="s">
        <v>384</v>
      </c>
      <c r="D187" s="27" t="s">
        <v>1571</v>
      </c>
      <c r="E187" s="28" t="s">
        <v>1572</v>
      </c>
      <c r="F187" s="40">
        <v>7.39</v>
      </c>
      <c r="G187" s="28" t="s">
        <v>1609</v>
      </c>
      <c r="H187" s="30" t="s">
        <v>1573</v>
      </c>
      <c r="I187" s="31">
        <f t="shared" ref="I187:I188" si="105">F187/0.0025*0.37</f>
        <v>1093.72</v>
      </c>
      <c r="J187" s="31">
        <f t="shared" ref="J187:J188" si="106">F187/0.0025*15.5</f>
        <v>45818</v>
      </c>
      <c r="K187" s="31">
        <f t="shared" ref="K187:K188" si="107">F187/0.0025*1923</f>
        <v>5684388</v>
      </c>
      <c r="P187" s="30" t="s">
        <v>1573</v>
      </c>
      <c r="Q187" s="9"/>
      <c r="R187" s="9"/>
      <c r="S187" s="9"/>
      <c r="U187" s="28" t="s">
        <v>385</v>
      </c>
      <c r="V187" s="28" t="s">
        <v>1881</v>
      </c>
    </row>
    <row r="188" spans="1:22" ht="18" customHeight="1" x14ac:dyDescent="0.25">
      <c r="A188" s="7" t="s">
        <v>1589</v>
      </c>
      <c r="B188" s="5" t="s">
        <v>386</v>
      </c>
      <c r="C188" s="5" t="s">
        <v>387</v>
      </c>
      <c r="D188" s="27" t="s">
        <v>1571</v>
      </c>
      <c r="E188" s="28" t="s">
        <v>1572</v>
      </c>
      <c r="F188" s="29">
        <v>4.3</v>
      </c>
      <c r="G188" s="9" t="s">
        <v>1609</v>
      </c>
      <c r="H188" s="30" t="s">
        <v>1573</v>
      </c>
      <c r="I188" s="31">
        <f t="shared" si="105"/>
        <v>636.4</v>
      </c>
      <c r="J188" s="31">
        <f t="shared" si="106"/>
        <v>26660</v>
      </c>
      <c r="K188" s="31">
        <f t="shared" si="107"/>
        <v>3307560</v>
      </c>
      <c r="N188" s="28" t="s">
        <v>388</v>
      </c>
      <c r="P188" s="30" t="s">
        <v>1573</v>
      </c>
      <c r="Q188" s="9"/>
      <c r="R188" s="9"/>
      <c r="S188" s="9"/>
      <c r="U188" s="28">
        <v>0</v>
      </c>
      <c r="V188" s="28">
        <v>0</v>
      </c>
    </row>
    <row r="189" spans="1:22" ht="18" customHeight="1" x14ac:dyDescent="0.25">
      <c r="A189" s="7" t="s">
        <v>1590</v>
      </c>
      <c r="B189" s="5" t="s">
        <v>389</v>
      </c>
      <c r="C189" s="5" t="s">
        <v>390</v>
      </c>
      <c r="D189" s="27" t="s">
        <v>1571</v>
      </c>
      <c r="E189" s="28" t="s">
        <v>1572</v>
      </c>
      <c r="F189" s="34">
        <v>5</v>
      </c>
      <c r="G189" s="28" t="s">
        <v>2508</v>
      </c>
      <c r="H189" s="30" t="s">
        <v>1573</v>
      </c>
      <c r="I189" s="31">
        <f t="shared" ref="I189:I190" si="108">F189*1000/0.0025*0.37</f>
        <v>740000</v>
      </c>
      <c r="J189" s="31">
        <f t="shared" ref="J189:J190" si="109">F189*1000/0.0025*15.5</f>
        <v>31000000</v>
      </c>
      <c r="K189" s="31">
        <f t="shared" ref="K189:K190" si="110">F189*1000/0.0025*1923</f>
        <v>3846000000</v>
      </c>
      <c r="N189" s="9" t="s">
        <v>10</v>
      </c>
      <c r="P189" s="30" t="s">
        <v>1573</v>
      </c>
      <c r="Q189" s="9"/>
      <c r="R189" s="9"/>
      <c r="S189" s="9"/>
      <c r="U189" s="28" t="s">
        <v>391</v>
      </c>
      <c r="V189" s="28" t="s">
        <v>1882</v>
      </c>
    </row>
    <row r="190" spans="1:22" ht="18" customHeight="1" x14ac:dyDescent="0.25">
      <c r="A190" s="7" t="s">
        <v>1589</v>
      </c>
      <c r="B190" s="5" t="s">
        <v>392</v>
      </c>
      <c r="C190" s="5" t="s">
        <v>393</v>
      </c>
      <c r="D190" s="27" t="s">
        <v>1571</v>
      </c>
      <c r="E190" s="28" t="s">
        <v>1572</v>
      </c>
      <c r="F190" s="34">
        <v>0.39600000000000002</v>
      </c>
      <c r="G190" s="28" t="s">
        <v>2508</v>
      </c>
      <c r="H190" s="30" t="s">
        <v>1573</v>
      </c>
      <c r="I190" s="31">
        <f t="shared" si="108"/>
        <v>58608</v>
      </c>
      <c r="J190" s="31">
        <f t="shared" si="109"/>
        <v>2455200</v>
      </c>
      <c r="K190" s="31">
        <f t="shared" si="110"/>
        <v>304603200</v>
      </c>
      <c r="N190" s="28" t="s">
        <v>118</v>
      </c>
      <c r="P190" s="30" t="s">
        <v>1573</v>
      </c>
      <c r="Q190" s="9"/>
      <c r="R190" s="9"/>
      <c r="S190" s="9"/>
      <c r="U190" s="28" t="s">
        <v>394</v>
      </c>
      <c r="V190" s="28" t="s">
        <v>1883</v>
      </c>
    </row>
    <row r="191" spans="1:22" ht="18" customHeight="1" x14ac:dyDescent="0.25">
      <c r="A191" s="7" t="s">
        <v>1590</v>
      </c>
      <c r="B191" s="5" t="s">
        <v>395</v>
      </c>
      <c r="C191" s="5" t="s">
        <v>396</v>
      </c>
      <c r="D191" s="27" t="s">
        <v>1571</v>
      </c>
      <c r="E191" s="28" t="s">
        <v>1572</v>
      </c>
      <c r="F191" s="40" t="s">
        <v>92</v>
      </c>
      <c r="H191" s="30" t="s">
        <v>1573</v>
      </c>
      <c r="I191" s="39"/>
      <c r="J191" s="39"/>
      <c r="K191" s="39"/>
      <c r="N191" s="28" t="s">
        <v>177</v>
      </c>
      <c r="P191" s="30" t="s">
        <v>1573</v>
      </c>
      <c r="Q191" s="9"/>
      <c r="R191" s="9"/>
      <c r="S191" s="9"/>
      <c r="U191" s="28" t="s">
        <v>397</v>
      </c>
      <c r="V191" s="28" t="s">
        <v>1884</v>
      </c>
    </row>
    <row r="192" spans="1:22" ht="18" customHeight="1" x14ac:dyDescent="0.25">
      <c r="A192" s="7" t="s">
        <v>1590</v>
      </c>
      <c r="B192" s="5" t="s">
        <v>398</v>
      </c>
      <c r="C192" s="5" t="s">
        <v>399</v>
      </c>
      <c r="D192" s="27" t="s">
        <v>0</v>
      </c>
      <c r="E192" s="36" t="s">
        <v>1630</v>
      </c>
      <c r="F192" s="29">
        <v>1.5</v>
      </c>
      <c r="G192" s="9" t="s">
        <v>1609</v>
      </c>
      <c r="H192" s="30" t="s">
        <v>1573</v>
      </c>
      <c r="I192" s="31">
        <f>F192/0.0025*0.37</f>
        <v>222</v>
      </c>
      <c r="J192" s="31">
        <f>F192/0.0025*15.5</f>
        <v>9300</v>
      </c>
      <c r="K192" s="31">
        <f>F192/0.0025*1923</f>
        <v>1153800</v>
      </c>
      <c r="Q192" s="9"/>
      <c r="R192" s="9"/>
      <c r="S192" s="9"/>
      <c r="U192" s="28" t="s">
        <v>400</v>
      </c>
      <c r="V192" s="28" t="s">
        <v>1885</v>
      </c>
    </row>
    <row r="193" spans="1:22" ht="18" customHeight="1" x14ac:dyDescent="0.25">
      <c r="A193" s="7" t="s">
        <v>1590</v>
      </c>
      <c r="B193" s="5" t="s">
        <v>401</v>
      </c>
      <c r="C193" s="5" t="s">
        <v>402</v>
      </c>
      <c r="D193" s="27" t="s">
        <v>1571</v>
      </c>
      <c r="F193" s="29" t="s">
        <v>46</v>
      </c>
      <c r="H193" s="30" t="s">
        <v>1573</v>
      </c>
      <c r="I193" s="39"/>
      <c r="J193" s="39"/>
      <c r="K193" s="39"/>
      <c r="N193" s="9" t="s">
        <v>46</v>
      </c>
      <c r="P193" s="30" t="s">
        <v>1573</v>
      </c>
      <c r="Q193" s="9"/>
      <c r="R193" s="9"/>
      <c r="S193" s="9"/>
      <c r="U193" s="28" t="s">
        <v>403</v>
      </c>
      <c r="V193" s="28" t="s">
        <v>1886</v>
      </c>
    </row>
    <row r="194" spans="1:22" ht="18" customHeight="1" x14ac:dyDescent="0.25">
      <c r="A194" s="7" t="s">
        <v>1589</v>
      </c>
      <c r="B194" s="5" t="s">
        <v>404</v>
      </c>
      <c r="C194" s="5" t="s">
        <v>405</v>
      </c>
      <c r="E194" s="36"/>
      <c r="F194" s="29"/>
      <c r="G194" s="9"/>
      <c r="I194" s="39"/>
      <c r="J194" s="39"/>
      <c r="K194" s="39"/>
      <c r="Q194" s="9"/>
      <c r="R194" s="9"/>
      <c r="S194" s="9"/>
      <c r="U194" s="28" t="s">
        <v>406</v>
      </c>
      <c r="V194" s="28" t="s">
        <v>1887</v>
      </c>
    </row>
    <row r="195" spans="1:22" ht="18" customHeight="1" x14ac:dyDescent="0.25">
      <c r="A195" s="7" t="s">
        <v>1590</v>
      </c>
      <c r="B195" s="5" t="s">
        <v>407</v>
      </c>
      <c r="C195" s="5" t="s">
        <v>408</v>
      </c>
      <c r="D195" s="27" t="s">
        <v>1571</v>
      </c>
      <c r="E195" s="28" t="s">
        <v>1572</v>
      </c>
      <c r="F195" s="34">
        <v>0.03</v>
      </c>
      <c r="G195" s="28" t="s">
        <v>2508</v>
      </c>
      <c r="H195" s="30" t="s">
        <v>1573</v>
      </c>
      <c r="I195" s="31">
        <f t="shared" ref="I195:I198" si="111">F195*1000/0.0025*0.37</f>
        <v>4440</v>
      </c>
      <c r="J195" s="31">
        <f t="shared" ref="J195:J198" si="112">F195*1000/0.0025*15.5</f>
        <v>186000</v>
      </c>
      <c r="K195" s="31">
        <f t="shared" ref="K195:K198" si="113">F195*1000/0.0025*1923</f>
        <v>23076000</v>
      </c>
      <c r="N195" s="28" t="s">
        <v>388</v>
      </c>
      <c r="P195" s="30" t="s">
        <v>1573</v>
      </c>
      <c r="Q195" s="9"/>
      <c r="R195" s="9"/>
      <c r="S195" s="9"/>
      <c r="U195" s="28">
        <v>0</v>
      </c>
      <c r="V195" s="28">
        <v>0</v>
      </c>
    </row>
    <row r="196" spans="1:22" ht="18" customHeight="1" x14ac:dyDescent="0.25">
      <c r="A196" s="7" t="s">
        <v>1590</v>
      </c>
      <c r="B196" s="5" t="s">
        <v>409</v>
      </c>
      <c r="C196" s="5" t="s">
        <v>410</v>
      </c>
      <c r="D196" s="27" t="s">
        <v>1571</v>
      </c>
      <c r="E196" s="28" t="s">
        <v>1572</v>
      </c>
      <c r="F196" s="34">
        <v>5.5</v>
      </c>
      <c r="G196" s="28" t="s">
        <v>2508</v>
      </c>
      <c r="H196" s="30" t="s">
        <v>1573</v>
      </c>
      <c r="I196" s="31">
        <f t="shared" si="111"/>
        <v>814000</v>
      </c>
      <c r="J196" s="31">
        <f t="shared" si="112"/>
        <v>34100000</v>
      </c>
      <c r="K196" s="31">
        <f t="shared" si="113"/>
        <v>4230600000</v>
      </c>
      <c r="N196" s="28" t="s">
        <v>411</v>
      </c>
      <c r="P196" s="30" t="s">
        <v>1573</v>
      </c>
      <c r="Q196" s="9"/>
      <c r="R196" s="9"/>
      <c r="S196" s="9"/>
      <c r="U196" s="28">
        <v>0</v>
      </c>
      <c r="V196" s="28">
        <v>0</v>
      </c>
    </row>
    <row r="197" spans="1:22" ht="18" customHeight="1" x14ac:dyDescent="0.25">
      <c r="A197" s="7" t="s">
        <v>1590</v>
      </c>
      <c r="B197" s="5" t="s">
        <v>412</v>
      </c>
      <c r="C197" s="5" t="s">
        <v>413</v>
      </c>
      <c r="D197" s="27" t="s">
        <v>1571</v>
      </c>
      <c r="E197" s="28" t="s">
        <v>1572</v>
      </c>
      <c r="F197" s="38">
        <v>0.18</v>
      </c>
      <c r="G197" s="28" t="s">
        <v>2508</v>
      </c>
      <c r="H197" s="30" t="s">
        <v>1573</v>
      </c>
      <c r="I197" s="31">
        <f t="shared" si="111"/>
        <v>26640</v>
      </c>
      <c r="J197" s="31">
        <f t="shared" si="112"/>
        <v>1116000</v>
      </c>
      <c r="K197" s="31">
        <f t="shared" si="113"/>
        <v>138456000</v>
      </c>
      <c r="N197" s="9" t="s">
        <v>77</v>
      </c>
      <c r="P197" s="30" t="s">
        <v>1573</v>
      </c>
      <c r="Q197" s="9"/>
      <c r="R197" s="9"/>
      <c r="S197" s="9"/>
      <c r="U197" s="28">
        <v>0</v>
      </c>
      <c r="V197" s="28">
        <v>0</v>
      </c>
    </row>
    <row r="198" spans="1:22" ht="18" customHeight="1" x14ac:dyDescent="0.25">
      <c r="A198" s="7" t="s">
        <v>1590</v>
      </c>
      <c r="B198" s="5" t="s">
        <v>414</v>
      </c>
      <c r="C198" s="5" t="s">
        <v>415</v>
      </c>
      <c r="D198" s="27" t="s">
        <v>1571</v>
      </c>
      <c r="E198" s="28" t="s">
        <v>1572</v>
      </c>
      <c r="F198" s="34">
        <v>3.4</v>
      </c>
      <c r="G198" s="28" t="s">
        <v>2508</v>
      </c>
      <c r="H198" s="30" t="s">
        <v>1573</v>
      </c>
      <c r="I198" s="31">
        <f t="shared" si="111"/>
        <v>503200</v>
      </c>
      <c r="J198" s="31">
        <f t="shared" si="112"/>
        <v>21080000</v>
      </c>
      <c r="K198" s="31">
        <f t="shared" si="113"/>
        <v>2615280000</v>
      </c>
      <c r="N198" s="9" t="s">
        <v>77</v>
      </c>
      <c r="P198" s="30" t="s">
        <v>1573</v>
      </c>
      <c r="Q198" s="9"/>
      <c r="R198" s="9"/>
      <c r="S198" s="9"/>
      <c r="U198" s="28" t="s">
        <v>416</v>
      </c>
      <c r="V198" s="28" t="s">
        <v>1888</v>
      </c>
    </row>
    <row r="199" spans="1:22" ht="18" customHeight="1" x14ac:dyDescent="0.25">
      <c r="A199" s="7" t="s">
        <v>1590</v>
      </c>
      <c r="B199" s="5" t="s">
        <v>417</v>
      </c>
      <c r="C199" s="5" t="s">
        <v>418</v>
      </c>
      <c r="F199" s="40" t="s">
        <v>411</v>
      </c>
      <c r="H199" s="30" t="s">
        <v>1573</v>
      </c>
      <c r="I199" s="39"/>
      <c r="J199" s="39"/>
      <c r="K199" s="39"/>
      <c r="N199" s="9" t="s">
        <v>46</v>
      </c>
      <c r="P199" s="30" t="s">
        <v>1573</v>
      </c>
      <c r="Q199" s="9"/>
      <c r="R199" s="9"/>
      <c r="S199" s="9"/>
      <c r="U199" s="28">
        <v>0</v>
      </c>
      <c r="V199" s="28">
        <v>0</v>
      </c>
    </row>
    <row r="200" spans="1:22" ht="18" customHeight="1" x14ac:dyDescent="0.25">
      <c r="A200" s="7" t="s">
        <v>1589</v>
      </c>
      <c r="B200" s="5" t="s">
        <v>419</v>
      </c>
      <c r="C200" s="5" t="s">
        <v>420</v>
      </c>
      <c r="D200" s="27" t="s">
        <v>1571</v>
      </c>
      <c r="E200" s="28" t="s">
        <v>1572</v>
      </c>
      <c r="F200" s="34">
        <v>1.2</v>
      </c>
      <c r="G200" s="28" t="s">
        <v>2508</v>
      </c>
      <c r="H200" s="30" t="s">
        <v>1573</v>
      </c>
      <c r="I200" s="31">
        <f t="shared" ref="I200:I201" si="114">F200*1000/0.0025*0.37</f>
        <v>177600</v>
      </c>
      <c r="J200" s="31">
        <f t="shared" ref="J200:J201" si="115">F200*1000/0.0025*15.5</f>
        <v>7440000</v>
      </c>
      <c r="K200" s="31">
        <f t="shared" ref="K200:K201" si="116">F200*1000/0.0025*1923</f>
        <v>923040000</v>
      </c>
      <c r="N200" s="28" t="s">
        <v>73</v>
      </c>
      <c r="P200" s="30" t="s">
        <v>1573</v>
      </c>
      <c r="Q200" s="9"/>
      <c r="R200" s="9"/>
      <c r="S200" s="9"/>
      <c r="U200" s="28" t="s">
        <v>421</v>
      </c>
      <c r="V200" s="28" t="s">
        <v>1889</v>
      </c>
    </row>
    <row r="201" spans="1:22" ht="18" customHeight="1" x14ac:dyDescent="0.25">
      <c r="A201" s="7" t="s">
        <v>1610</v>
      </c>
      <c r="B201" s="5" t="s">
        <v>422</v>
      </c>
      <c r="C201" s="5" t="s">
        <v>423</v>
      </c>
      <c r="D201" s="27" t="s">
        <v>1571</v>
      </c>
      <c r="E201" s="28" t="s">
        <v>1572</v>
      </c>
      <c r="F201" s="38">
        <v>0.5</v>
      </c>
      <c r="G201" s="28" t="s">
        <v>2508</v>
      </c>
      <c r="H201" s="30" t="s">
        <v>1573</v>
      </c>
      <c r="I201" s="31">
        <f t="shared" si="114"/>
        <v>74000</v>
      </c>
      <c r="J201" s="31">
        <f t="shared" si="115"/>
        <v>3100000</v>
      </c>
      <c r="K201" s="31">
        <f t="shared" si="116"/>
        <v>384600000</v>
      </c>
      <c r="N201" s="28" t="s">
        <v>424</v>
      </c>
      <c r="P201" s="30" t="s">
        <v>1573</v>
      </c>
      <c r="Q201" s="9" t="s">
        <v>1890</v>
      </c>
      <c r="R201" s="9"/>
      <c r="S201" s="9"/>
      <c r="T201" s="33" t="s">
        <v>1890</v>
      </c>
      <c r="U201" s="28">
        <v>0</v>
      </c>
      <c r="V201" s="28">
        <v>0</v>
      </c>
    </row>
    <row r="202" spans="1:22" ht="18" customHeight="1" x14ac:dyDescent="0.25">
      <c r="A202" s="7" t="s">
        <v>1586</v>
      </c>
      <c r="B202" s="5" t="s">
        <v>425</v>
      </c>
      <c r="C202" s="5" t="s">
        <v>426</v>
      </c>
      <c r="D202" s="27" t="s">
        <v>1571</v>
      </c>
      <c r="E202" s="28" t="s">
        <v>1572</v>
      </c>
      <c r="F202" s="29" t="s">
        <v>77</v>
      </c>
      <c r="H202" s="30" t="s">
        <v>1573</v>
      </c>
      <c r="I202" s="39"/>
      <c r="J202" s="39"/>
      <c r="K202" s="39"/>
      <c r="N202" s="28" t="s">
        <v>86</v>
      </c>
      <c r="P202" s="30" t="s">
        <v>1573</v>
      </c>
      <c r="Q202" s="9"/>
      <c r="R202" s="9"/>
      <c r="S202" s="9"/>
      <c r="U202" s="28" t="s">
        <v>427</v>
      </c>
      <c r="V202" s="28" t="s">
        <v>1891</v>
      </c>
    </row>
    <row r="203" spans="1:22" ht="18" customHeight="1" x14ac:dyDescent="0.25">
      <c r="A203" s="7" t="s">
        <v>1586</v>
      </c>
      <c r="B203" s="5" t="s">
        <v>429</v>
      </c>
      <c r="C203" s="5" t="s">
        <v>430</v>
      </c>
      <c r="D203" s="27" t="s">
        <v>0</v>
      </c>
      <c r="E203" s="36" t="s">
        <v>1599</v>
      </c>
      <c r="F203" s="29">
        <v>30</v>
      </c>
      <c r="G203" s="9" t="s">
        <v>1609</v>
      </c>
      <c r="H203" s="30" t="s">
        <v>1573</v>
      </c>
      <c r="I203" s="31">
        <f t="shared" ref="I203:I206" si="117">F203/0.0025*0.37</f>
        <v>4440</v>
      </c>
      <c r="J203" s="31">
        <f t="shared" ref="J203:J206" si="118">F203/0.0025*15.5</f>
        <v>186000</v>
      </c>
      <c r="K203" s="31">
        <f t="shared" ref="K203:K206" si="119">F203/0.0025*1923</f>
        <v>23076000</v>
      </c>
      <c r="Q203" s="9"/>
      <c r="R203" s="9"/>
      <c r="S203" s="9"/>
      <c r="U203" s="28" t="s">
        <v>431</v>
      </c>
      <c r="V203" s="28" t="s">
        <v>1892</v>
      </c>
    </row>
    <row r="204" spans="1:22" ht="18" customHeight="1" x14ac:dyDescent="0.25">
      <c r="A204" s="7" t="s">
        <v>1600</v>
      </c>
      <c r="B204" s="5" t="s">
        <v>432</v>
      </c>
      <c r="C204" s="5" t="s">
        <v>433</v>
      </c>
      <c r="D204" s="27" t="s">
        <v>0</v>
      </c>
      <c r="E204" s="36" t="s">
        <v>1601</v>
      </c>
      <c r="F204" s="29">
        <v>9</v>
      </c>
      <c r="G204" s="9" t="s">
        <v>1609</v>
      </c>
      <c r="H204" s="30" t="s">
        <v>1573</v>
      </c>
      <c r="I204" s="31">
        <f t="shared" si="117"/>
        <v>1332</v>
      </c>
      <c r="J204" s="31">
        <f t="shared" si="118"/>
        <v>55800</v>
      </c>
      <c r="K204" s="31">
        <f t="shared" si="119"/>
        <v>6922800</v>
      </c>
      <c r="Q204" s="9"/>
      <c r="R204" s="9"/>
      <c r="S204" s="9"/>
      <c r="U204" s="28" t="s">
        <v>434</v>
      </c>
      <c r="V204" s="28" t="s">
        <v>1850</v>
      </c>
    </row>
    <row r="205" spans="1:22" ht="18" customHeight="1" x14ac:dyDescent="0.25">
      <c r="A205" s="7" t="s">
        <v>1600</v>
      </c>
      <c r="B205" s="5" t="s">
        <v>435</v>
      </c>
      <c r="C205" s="5" t="s">
        <v>436</v>
      </c>
      <c r="D205" s="27" t="s">
        <v>0</v>
      </c>
      <c r="E205" s="36" t="s">
        <v>1601</v>
      </c>
      <c r="F205" s="29">
        <v>9</v>
      </c>
      <c r="G205" s="9" t="s">
        <v>1609</v>
      </c>
      <c r="H205" s="30" t="s">
        <v>1573</v>
      </c>
      <c r="I205" s="31">
        <f t="shared" si="117"/>
        <v>1332</v>
      </c>
      <c r="J205" s="31">
        <f t="shared" si="118"/>
        <v>55800</v>
      </c>
      <c r="K205" s="31">
        <f t="shared" si="119"/>
        <v>6922800</v>
      </c>
      <c r="Q205" s="9"/>
      <c r="R205" s="9"/>
      <c r="S205" s="9"/>
      <c r="U205" s="28" t="s">
        <v>437</v>
      </c>
      <c r="V205" s="28" t="s">
        <v>1741</v>
      </c>
    </row>
    <row r="206" spans="1:22" ht="18" customHeight="1" x14ac:dyDescent="0.25">
      <c r="A206" s="7" t="s">
        <v>1626</v>
      </c>
      <c r="B206" s="4" t="s">
        <v>2659</v>
      </c>
      <c r="C206" s="5" t="s">
        <v>438</v>
      </c>
      <c r="D206" s="27" t="s">
        <v>0</v>
      </c>
      <c r="E206" s="36" t="s">
        <v>1601</v>
      </c>
      <c r="F206" s="29">
        <v>9</v>
      </c>
      <c r="G206" s="9" t="s">
        <v>1609</v>
      </c>
      <c r="H206" s="30" t="s">
        <v>1573</v>
      </c>
      <c r="I206" s="31">
        <f t="shared" si="117"/>
        <v>1332</v>
      </c>
      <c r="J206" s="31">
        <f t="shared" si="118"/>
        <v>55800</v>
      </c>
      <c r="K206" s="31">
        <f t="shared" si="119"/>
        <v>6922800</v>
      </c>
      <c r="Q206" s="9"/>
      <c r="R206" s="9"/>
      <c r="S206" s="9"/>
      <c r="U206" s="28" t="s">
        <v>439</v>
      </c>
      <c r="V206" s="28" t="s">
        <v>1893</v>
      </c>
    </row>
    <row r="207" spans="1:22" ht="18" customHeight="1" x14ac:dyDescent="0.25">
      <c r="A207" s="7" t="s">
        <v>1597</v>
      </c>
      <c r="B207" s="4" t="s">
        <v>2660</v>
      </c>
      <c r="C207" s="5" t="s">
        <v>440</v>
      </c>
      <c r="D207" s="27" t="s">
        <v>1571</v>
      </c>
      <c r="E207" s="28" t="s">
        <v>1572</v>
      </c>
      <c r="F207" s="34">
        <v>1.44</v>
      </c>
      <c r="G207" s="28" t="s">
        <v>2508</v>
      </c>
      <c r="H207" s="30" t="s">
        <v>1573</v>
      </c>
      <c r="I207" s="31">
        <f t="shared" ref="I207:I208" si="120">F207*1000/0.0025*0.37</f>
        <v>213120</v>
      </c>
      <c r="J207" s="31">
        <f t="shared" ref="J207:J208" si="121">F207*1000/0.0025*15.5</f>
        <v>8928000</v>
      </c>
      <c r="K207" s="31">
        <f t="shared" ref="K207:K208" si="122">F207*1000/0.0025*1923</f>
        <v>1107648000</v>
      </c>
      <c r="N207" s="9" t="s">
        <v>46</v>
      </c>
      <c r="P207" s="30" t="s">
        <v>1573</v>
      </c>
      <c r="Q207" s="9"/>
      <c r="R207" s="9"/>
      <c r="S207" s="9"/>
      <c r="T207" s="33" t="s">
        <v>440</v>
      </c>
      <c r="U207" s="28" t="s">
        <v>441</v>
      </c>
      <c r="V207" s="28" t="s">
        <v>1894</v>
      </c>
    </row>
    <row r="208" spans="1:22" ht="18" customHeight="1" x14ac:dyDescent="0.25">
      <c r="A208" s="7" t="s">
        <v>1586</v>
      </c>
      <c r="B208" s="5" t="s">
        <v>442</v>
      </c>
      <c r="C208" s="5" t="s">
        <v>443</v>
      </c>
      <c r="D208" s="27" t="s">
        <v>1571</v>
      </c>
      <c r="E208" s="28" t="s">
        <v>1572</v>
      </c>
      <c r="F208" s="34">
        <v>5.65</v>
      </c>
      <c r="G208" s="28" t="s">
        <v>2508</v>
      </c>
      <c r="H208" s="30" t="s">
        <v>1573</v>
      </c>
      <c r="I208" s="31">
        <f t="shared" si="120"/>
        <v>836200</v>
      </c>
      <c r="J208" s="31">
        <f t="shared" si="121"/>
        <v>35030000</v>
      </c>
      <c r="K208" s="31">
        <f t="shared" si="122"/>
        <v>4345980000</v>
      </c>
      <c r="P208" s="30" t="s">
        <v>1573</v>
      </c>
      <c r="Q208" s="9"/>
      <c r="R208" s="9"/>
      <c r="S208" s="9"/>
      <c r="U208" s="28" t="s">
        <v>444</v>
      </c>
      <c r="V208" s="28" t="s">
        <v>1895</v>
      </c>
    </row>
    <row r="209" spans="1:22" ht="18" customHeight="1" x14ac:dyDescent="0.25">
      <c r="A209" s="6" t="s">
        <v>1605</v>
      </c>
      <c r="B209" s="4" t="s">
        <v>2661</v>
      </c>
      <c r="C209" s="5" t="s">
        <v>445</v>
      </c>
      <c r="D209" s="27" t="s">
        <v>1571</v>
      </c>
      <c r="E209" s="28" t="s">
        <v>1572</v>
      </c>
      <c r="F209" s="29">
        <v>31.42</v>
      </c>
      <c r="G209" s="9" t="s">
        <v>2507</v>
      </c>
      <c r="H209" s="30" t="s">
        <v>1573</v>
      </c>
      <c r="I209" s="31">
        <f t="shared" ref="I209:I210" si="123">F209/0.0025*0.37</f>
        <v>4650.16</v>
      </c>
      <c r="J209" s="31">
        <f t="shared" ref="J209:J210" si="124">F209/0.0025*15.5</f>
        <v>194804</v>
      </c>
      <c r="K209" s="31">
        <f t="shared" ref="K209:K210" si="125">F209/0.0025*1923</f>
        <v>24168264</v>
      </c>
      <c r="N209" s="9" t="s">
        <v>46</v>
      </c>
      <c r="P209" s="30" t="s">
        <v>1573</v>
      </c>
      <c r="Q209" s="9" t="s">
        <v>445</v>
      </c>
      <c r="R209" s="9"/>
      <c r="S209" s="9"/>
      <c r="U209" s="28" t="s">
        <v>1896</v>
      </c>
      <c r="V209" s="28" t="s">
        <v>1673</v>
      </c>
    </row>
    <row r="210" spans="1:22" ht="18" customHeight="1" x14ac:dyDescent="0.25">
      <c r="A210" s="7" t="s">
        <v>1610</v>
      </c>
      <c r="B210" s="4" t="s">
        <v>2662</v>
      </c>
      <c r="C210" s="5" t="s">
        <v>446</v>
      </c>
      <c r="D210" s="27" t="s">
        <v>1571</v>
      </c>
      <c r="E210" s="28" t="s">
        <v>1572</v>
      </c>
      <c r="F210" s="29">
        <v>250</v>
      </c>
      <c r="G210" s="9" t="s">
        <v>2507</v>
      </c>
      <c r="H210" s="30" t="s">
        <v>1573</v>
      </c>
      <c r="I210" s="31">
        <f t="shared" si="123"/>
        <v>37000</v>
      </c>
      <c r="J210" s="31">
        <f t="shared" si="124"/>
        <v>1550000</v>
      </c>
      <c r="K210" s="31">
        <f t="shared" si="125"/>
        <v>192300000</v>
      </c>
      <c r="N210" s="35" t="s">
        <v>448</v>
      </c>
      <c r="P210" s="30" t="s">
        <v>1573</v>
      </c>
      <c r="Q210" s="9"/>
      <c r="R210" s="9"/>
      <c r="S210" s="9"/>
      <c r="T210" s="33" t="s">
        <v>446</v>
      </c>
      <c r="U210" s="28" t="s">
        <v>447</v>
      </c>
      <c r="V210" s="28" t="s">
        <v>1897</v>
      </c>
    </row>
    <row r="211" spans="1:22" ht="18" customHeight="1" x14ac:dyDescent="0.25">
      <c r="A211" s="7" t="s">
        <v>1612</v>
      </c>
      <c r="B211" s="4" t="s">
        <v>2663</v>
      </c>
      <c r="C211" s="5" t="s">
        <v>449</v>
      </c>
      <c r="D211" s="27" t="s">
        <v>1571</v>
      </c>
      <c r="E211" s="28" t="s">
        <v>1572</v>
      </c>
      <c r="F211" s="34">
        <v>2.1</v>
      </c>
      <c r="G211" s="28" t="s">
        <v>2508</v>
      </c>
      <c r="H211" s="30" t="s">
        <v>1573</v>
      </c>
      <c r="I211" s="31">
        <f t="shared" ref="I211:I212" si="126">F211*1000/0.0025*0.37</f>
        <v>310800</v>
      </c>
      <c r="J211" s="31">
        <f t="shared" ref="J211:J212" si="127">F211*1000/0.0025*15.5</f>
        <v>13020000</v>
      </c>
      <c r="K211" s="31">
        <f t="shared" ref="K211:K212" si="128">F211*1000/0.0025*1923</f>
        <v>1615320000</v>
      </c>
      <c r="N211" s="28" t="s">
        <v>73</v>
      </c>
      <c r="P211" s="30" t="s">
        <v>1573</v>
      </c>
      <c r="Q211" s="9"/>
      <c r="R211" s="9"/>
      <c r="S211" s="9"/>
      <c r="U211" s="28">
        <v>0</v>
      </c>
      <c r="V211" s="28">
        <v>0</v>
      </c>
    </row>
    <row r="212" spans="1:22" ht="18" customHeight="1" x14ac:dyDescent="0.25">
      <c r="A212" s="7" t="s">
        <v>1597</v>
      </c>
      <c r="B212" s="4" t="s">
        <v>2664</v>
      </c>
      <c r="C212" s="5" t="s">
        <v>450</v>
      </c>
      <c r="D212" s="27" t="s">
        <v>1571</v>
      </c>
      <c r="E212" s="28" t="s">
        <v>1572</v>
      </c>
      <c r="F212" s="34">
        <v>8</v>
      </c>
      <c r="G212" s="28" t="s">
        <v>2508</v>
      </c>
      <c r="H212" s="30" t="s">
        <v>1573</v>
      </c>
      <c r="I212" s="31">
        <f t="shared" si="126"/>
        <v>1184000</v>
      </c>
      <c r="J212" s="31">
        <f t="shared" si="127"/>
        <v>49600000</v>
      </c>
      <c r="K212" s="31">
        <f t="shared" si="128"/>
        <v>6153600000</v>
      </c>
      <c r="N212" s="9" t="s">
        <v>46</v>
      </c>
      <c r="P212" s="30" t="s">
        <v>1573</v>
      </c>
      <c r="Q212" s="9"/>
      <c r="R212" s="9"/>
      <c r="S212" s="9"/>
      <c r="T212" s="33" t="s">
        <v>1898</v>
      </c>
      <c r="U212" s="28">
        <v>0</v>
      </c>
      <c r="V212" s="28">
        <v>0</v>
      </c>
    </row>
    <row r="213" spans="1:22" ht="18" customHeight="1" x14ac:dyDescent="0.25">
      <c r="A213" s="7" t="s">
        <v>1581</v>
      </c>
      <c r="B213" s="4" t="s">
        <v>2665</v>
      </c>
      <c r="C213" s="5" t="s">
        <v>451</v>
      </c>
      <c r="F213" s="5" t="s">
        <v>1608</v>
      </c>
      <c r="I213" s="39"/>
      <c r="J213" s="39"/>
      <c r="K213" s="39"/>
      <c r="Q213" s="9"/>
      <c r="R213" s="9" t="s">
        <v>1900</v>
      </c>
      <c r="S213" s="9"/>
      <c r="U213" s="28">
        <v>0</v>
      </c>
      <c r="V213" s="28">
        <v>0</v>
      </c>
    </row>
    <row r="214" spans="1:22" ht="18" customHeight="1" x14ac:dyDescent="0.25">
      <c r="A214" s="7" t="s">
        <v>1626</v>
      </c>
      <c r="B214" s="4" t="s">
        <v>2666</v>
      </c>
      <c r="C214" s="5" t="s">
        <v>452</v>
      </c>
      <c r="D214" s="27" t="s">
        <v>0</v>
      </c>
      <c r="E214" s="36" t="s">
        <v>1601</v>
      </c>
      <c r="F214" s="29">
        <v>9</v>
      </c>
      <c r="G214" s="9" t="s">
        <v>1609</v>
      </c>
      <c r="H214" s="30" t="s">
        <v>1573</v>
      </c>
      <c r="I214" s="31">
        <f t="shared" ref="I214:I215" si="129">F214/0.0025*0.37</f>
        <v>1332</v>
      </c>
      <c r="J214" s="31">
        <f t="shared" ref="J214:J215" si="130">F214/0.0025*15.5</f>
        <v>55800</v>
      </c>
      <c r="K214" s="31">
        <f t="shared" ref="K214:K215" si="131">F214/0.0025*1923</f>
        <v>6922800</v>
      </c>
      <c r="Q214" s="9"/>
      <c r="R214" s="9"/>
      <c r="S214" s="9"/>
      <c r="U214" s="28" t="s">
        <v>453</v>
      </c>
      <c r="V214" s="28" t="s">
        <v>1901</v>
      </c>
    </row>
    <row r="215" spans="1:22" ht="18" customHeight="1" x14ac:dyDescent="0.25">
      <c r="A215" s="7" t="s">
        <v>1592</v>
      </c>
      <c r="B215" s="4" t="s">
        <v>2667</v>
      </c>
      <c r="C215" s="5" t="s">
        <v>454</v>
      </c>
      <c r="D215" s="27" t="s">
        <v>0</v>
      </c>
      <c r="E215" s="36" t="s">
        <v>1630</v>
      </c>
      <c r="F215" s="29">
        <v>1.5</v>
      </c>
      <c r="G215" s="9" t="s">
        <v>1609</v>
      </c>
      <c r="H215" s="30" t="s">
        <v>1573</v>
      </c>
      <c r="I215" s="31">
        <f t="shared" si="129"/>
        <v>222</v>
      </c>
      <c r="J215" s="31">
        <f t="shared" si="130"/>
        <v>9300</v>
      </c>
      <c r="K215" s="31">
        <f t="shared" si="131"/>
        <v>1153800</v>
      </c>
      <c r="Q215" s="9"/>
      <c r="R215" s="9"/>
      <c r="S215" s="9"/>
      <c r="U215" s="28" t="s">
        <v>455</v>
      </c>
      <c r="V215" s="28" t="s">
        <v>1902</v>
      </c>
    </row>
    <row r="216" spans="1:22" ht="18" customHeight="1" x14ac:dyDescent="0.25">
      <c r="A216" s="6" t="s">
        <v>1593</v>
      </c>
      <c r="B216" s="4" t="s">
        <v>2668</v>
      </c>
      <c r="C216" s="5" t="s">
        <v>456</v>
      </c>
      <c r="D216" s="27" t="s">
        <v>1571</v>
      </c>
      <c r="E216" s="28" t="s">
        <v>1587</v>
      </c>
      <c r="F216" s="44">
        <v>642.85699999999997</v>
      </c>
      <c r="G216" s="28" t="s">
        <v>2508</v>
      </c>
      <c r="H216" s="30" t="s">
        <v>1573</v>
      </c>
      <c r="I216" s="31">
        <f t="shared" ref="I216:I218" si="132">F216*1000/0.0025*0.37</f>
        <v>95142836</v>
      </c>
      <c r="J216" s="31">
        <f t="shared" ref="J216:J218" si="133">F216*1000/0.0025*15.5</f>
        <v>3985713400</v>
      </c>
      <c r="K216" s="31">
        <f t="shared" ref="K216:K218" si="134">F216*1000/0.0025*1923</f>
        <v>494485604400</v>
      </c>
      <c r="Q216" s="9"/>
      <c r="R216" s="9"/>
      <c r="S216" s="9"/>
      <c r="U216" s="28">
        <v>0</v>
      </c>
      <c r="V216" s="28">
        <v>0</v>
      </c>
    </row>
    <row r="217" spans="1:22" ht="18" customHeight="1" x14ac:dyDescent="0.25">
      <c r="A217" s="7" t="s">
        <v>1626</v>
      </c>
      <c r="B217" s="4" t="s">
        <v>2669</v>
      </c>
      <c r="C217" s="5" t="s">
        <v>457</v>
      </c>
      <c r="D217" s="27" t="s">
        <v>1571</v>
      </c>
      <c r="E217" s="28" t="s">
        <v>1572</v>
      </c>
      <c r="F217" s="34">
        <v>4.383</v>
      </c>
      <c r="G217" s="28" t="s">
        <v>2508</v>
      </c>
      <c r="H217" s="30" t="s">
        <v>1573</v>
      </c>
      <c r="I217" s="31">
        <f t="shared" si="132"/>
        <v>648684</v>
      </c>
      <c r="J217" s="31">
        <f t="shared" si="133"/>
        <v>27174600</v>
      </c>
      <c r="K217" s="31">
        <f t="shared" si="134"/>
        <v>3371403600</v>
      </c>
      <c r="N217" s="28" t="s">
        <v>458</v>
      </c>
      <c r="Q217" s="9"/>
      <c r="R217" s="9"/>
      <c r="S217" s="9"/>
      <c r="U217" s="28" t="s">
        <v>1903</v>
      </c>
      <c r="V217" s="28" t="s">
        <v>1904</v>
      </c>
    </row>
    <row r="218" spans="1:22" ht="18" customHeight="1" x14ac:dyDescent="0.25">
      <c r="A218" s="7" t="s">
        <v>1627</v>
      </c>
      <c r="B218" s="4" t="s">
        <v>2670</v>
      </c>
      <c r="C218" s="5" t="s">
        <v>459</v>
      </c>
      <c r="D218" s="27" t="s">
        <v>1571</v>
      </c>
      <c r="E218" s="28" t="s">
        <v>1572</v>
      </c>
      <c r="F218" s="34">
        <v>9.23</v>
      </c>
      <c r="G218" s="28" t="s">
        <v>2508</v>
      </c>
      <c r="H218" s="30" t="s">
        <v>1573</v>
      </c>
      <c r="I218" s="31">
        <f t="shared" si="132"/>
        <v>1366040</v>
      </c>
      <c r="J218" s="31">
        <f t="shared" si="133"/>
        <v>57226000</v>
      </c>
      <c r="K218" s="31">
        <f t="shared" si="134"/>
        <v>7099716000</v>
      </c>
      <c r="N218" s="9" t="s">
        <v>10</v>
      </c>
      <c r="P218" s="30" t="s">
        <v>1573</v>
      </c>
      <c r="Q218" s="9"/>
      <c r="R218" s="9"/>
      <c r="S218" s="9"/>
      <c r="U218" s="28">
        <v>0</v>
      </c>
      <c r="V218" s="28">
        <v>0</v>
      </c>
    </row>
    <row r="219" spans="1:22" ht="18" customHeight="1" x14ac:dyDescent="0.25">
      <c r="A219" s="7" t="s">
        <v>1586</v>
      </c>
      <c r="B219" s="4" t="s">
        <v>2671</v>
      </c>
      <c r="C219" s="5" t="s">
        <v>460</v>
      </c>
      <c r="D219" s="27" t="s">
        <v>0</v>
      </c>
      <c r="E219" s="36" t="s">
        <v>1599</v>
      </c>
      <c r="F219" s="29">
        <v>30</v>
      </c>
      <c r="G219" s="9" t="s">
        <v>1609</v>
      </c>
      <c r="H219" s="30" t="s">
        <v>1573</v>
      </c>
      <c r="I219" s="31">
        <f>F219/0.0025*0.37</f>
        <v>4440</v>
      </c>
      <c r="J219" s="31">
        <f>F219/0.0025*15.5</f>
        <v>186000</v>
      </c>
      <c r="K219" s="31">
        <f>F219/0.0025*1923</f>
        <v>23076000</v>
      </c>
      <c r="Q219" s="9"/>
      <c r="R219" s="9"/>
      <c r="S219" s="9"/>
      <c r="U219" s="28" t="s">
        <v>1905</v>
      </c>
      <c r="V219" s="28" t="s">
        <v>1906</v>
      </c>
    </row>
    <row r="220" spans="1:22" ht="18" customHeight="1" x14ac:dyDescent="0.25">
      <c r="A220" s="7" t="s">
        <v>1591</v>
      </c>
      <c r="B220" s="4" t="s">
        <v>2672</v>
      </c>
      <c r="C220" s="5" t="s">
        <v>461</v>
      </c>
      <c r="D220" s="27" t="s">
        <v>1571</v>
      </c>
      <c r="F220" s="9" t="s">
        <v>10</v>
      </c>
      <c r="H220" s="30" t="s">
        <v>1573</v>
      </c>
      <c r="I220" s="39"/>
      <c r="J220" s="39"/>
      <c r="K220" s="39"/>
      <c r="N220" s="9" t="s">
        <v>10</v>
      </c>
      <c r="P220" s="30" t="s">
        <v>1573</v>
      </c>
      <c r="Q220" s="9"/>
      <c r="R220" s="9"/>
      <c r="S220" s="9"/>
      <c r="U220" s="28">
        <v>0</v>
      </c>
      <c r="V220" s="28">
        <v>0</v>
      </c>
    </row>
    <row r="221" spans="1:22" ht="18" customHeight="1" x14ac:dyDescent="0.25">
      <c r="A221" s="7" t="s">
        <v>1628</v>
      </c>
      <c r="B221" s="5" t="s">
        <v>462</v>
      </c>
      <c r="C221" s="5" t="s">
        <v>463</v>
      </c>
      <c r="D221" s="27" t="s">
        <v>1571</v>
      </c>
      <c r="E221" s="28" t="s">
        <v>1572</v>
      </c>
      <c r="F221" s="38">
        <v>1.7</v>
      </c>
      <c r="G221" s="28" t="s">
        <v>2508</v>
      </c>
      <c r="H221" s="30" t="s">
        <v>1573</v>
      </c>
      <c r="I221" s="31">
        <f>F221*1000/0.0025*0.37</f>
        <v>251600</v>
      </c>
      <c r="J221" s="31">
        <f>F221*1000/0.0025*15.5</f>
        <v>10540000</v>
      </c>
      <c r="K221" s="31">
        <f>F221*1000/0.0025*1923</f>
        <v>1307640000</v>
      </c>
      <c r="N221" s="28" t="s">
        <v>86</v>
      </c>
      <c r="P221" s="30" t="s">
        <v>1573</v>
      </c>
      <c r="Q221" s="9"/>
      <c r="R221" s="9"/>
      <c r="S221" s="9"/>
      <c r="U221" s="28" t="s">
        <v>464</v>
      </c>
      <c r="V221" s="28" t="s">
        <v>1907</v>
      </c>
    </row>
    <row r="222" spans="1:22" ht="18" customHeight="1" x14ac:dyDescent="0.25">
      <c r="A222" s="7" t="s">
        <v>1629</v>
      </c>
      <c r="B222" s="4" t="s">
        <v>2673</v>
      </c>
      <c r="C222" s="5" t="s">
        <v>465</v>
      </c>
      <c r="D222" s="27" t="s">
        <v>1571</v>
      </c>
      <c r="E222" s="28" t="s">
        <v>1572</v>
      </c>
      <c r="F222" s="40" t="s">
        <v>467</v>
      </c>
      <c r="H222" s="30" t="s">
        <v>1573</v>
      </c>
      <c r="I222" s="39"/>
      <c r="J222" s="39"/>
      <c r="K222" s="39"/>
      <c r="N222" s="28" t="s">
        <v>86</v>
      </c>
      <c r="P222" s="30" t="s">
        <v>1573</v>
      </c>
      <c r="Q222" s="9"/>
      <c r="R222" s="9"/>
      <c r="S222" s="9"/>
      <c r="U222" s="28" t="s">
        <v>466</v>
      </c>
      <c r="V222" s="28" t="s">
        <v>1908</v>
      </c>
    </row>
    <row r="223" spans="1:22" ht="18" customHeight="1" x14ac:dyDescent="0.25">
      <c r="A223" s="7" t="s">
        <v>1591</v>
      </c>
      <c r="B223" s="5" t="s">
        <v>468</v>
      </c>
      <c r="C223" s="5" t="s">
        <v>469</v>
      </c>
      <c r="D223" s="27" t="s">
        <v>0</v>
      </c>
      <c r="E223" s="36" t="s">
        <v>1599</v>
      </c>
      <c r="F223" s="29">
        <v>30</v>
      </c>
      <c r="G223" s="9" t="s">
        <v>1609</v>
      </c>
      <c r="H223" s="30" t="s">
        <v>1573</v>
      </c>
      <c r="I223" s="31">
        <f t="shared" ref="I223:I224" si="135">F223/0.0025*0.37</f>
        <v>4440</v>
      </c>
      <c r="J223" s="31">
        <f t="shared" ref="J223:J224" si="136">F223/0.0025*15.5</f>
        <v>186000</v>
      </c>
      <c r="K223" s="31">
        <f t="shared" ref="K223:K224" si="137">F223/0.0025*1923</f>
        <v>23076000</v>
      </c>
      <c r="Q223" s="9"/>
      <c r="R223" s="9"/>
      <c r="S223" s="9"/>
      <c r="U223" s="28" t="s">
        <v>1909</v>
      </c>
      <c r="V223" s="28" t="s">
        <v>1910</v>
      </c>
    </row>
    <row r="224" spans="1:22" ht="18" customHeight="1" x14ac:dyDescent="0.25">
      <c r="A224" s="6" t="s">
        <v>1591</v>
      </c>
      <c r="B224" s="4" t="s">
        <v>2674</v>
      </c>
      <c r="C224" s="5" t="s">
        <v>470</v>
      </c>
      <c r="D224" s="27" t="s">
        <v>0</v>
      </c>
      <c r="E224" s="36" t="s">
        <v>2503</v>
      </c>
      <c r="F224" s="29">
        <v>2.5000000000000001E-3</v>
      </c>
      <c r="G224" s="9" t="s">
        <v>1609</v>
      </c>
      <c r="H224" s="30" t="s">
        <v>1573</v>
      </c>
      <c r="I224" s="37">
        <f t="shared" si="135"/>
        <v>0.37</v>
      </c>
      <c r="J224" s="31">
        <f t="shared" si="136"/>
        <v>15.5</v>
      </c>
      <c r="K224" s="31">
        <f t="shared" si="137"/>
        <v>1923</v>
      </c>
      <c r="Q224" s="9"/>
      <c r="R224" s="9"/>
      <c r="S224" s="9"/>
      <c r="U224" s="28" t="s">
        <v>1911</v>
      </c>
      <c r="V224" s="28" t="s">
        <v>1912</v>
      </c>
    </row>
    <row r="225" spans="1:22" ht="18" customHeight="1" x14ac:dyDescent="0.25">
      <c r="A225" s="7" t="s">
        <v>1581</v>
      </c>
      <c r="B225" s="4" t="s">
        <v>2675</v>
      </c>
      <c r="C225" s="5" t="s">
        <v>471</v>
      </c>
      <c r="D225" s="27" t="s">
        <v>1571</v>
      </c>
      <c r="E225" s="28" t="s">
        <v>1572</v>
      </c>
      <c r="F225" s="38">
        <v>1.8</v>
      </c>
      <c r="G225" s="28" t="s">
        <v>2508</v>
      </c>
      <c r="H225" s="30" t="s">
        <v>1573</v>
      </c>
      <c r="I225" s="31">
        <f>F225*1000/0.0025*0.37</f>
        <v>266400</v>
      </c>
      <c r="J225" s="31">
        <f>F225*1000/0.0025*15.5</f>
        <v>11160000</v>
      </c>
      <c r="K225" s="31">
        <f>F225*1000/0.0025*1923</f>
        <v>1384560000</v>
      </c>
      <c r="N225" s="9" t="s">
        <v>46</v>
      </c>
      <c r="P225" s="30" t="s">
        <v>1573</v>
      </c>
      <c r="Q225" s="9"/>
      <c r="R225" s="9"/>
      <c r="S225" s="9"/>
      <c r="U225" s="28" t="s">
        <v>472</v>
      </c>
      <c r="V225" s="28" t="s">
        <v>1913</v>
      </c>
    </row>
    <row r="226" spans="1:22" ht="18" customHeight="1" x14ac:dyDescent="0.25">
      <c r="A226" s="7" t="s">
        <v>1591</v>
      </c>
      <c r="B226" s="4" t="s">
        <v>2676</v>
      </c>
      <c r="C226" s="5" t="s">
        <v>473</v>
      </c>
      <c r="D226" s="27" t="s">
        <v>1571</v>
      </c>
      <c r="E226" s="28" t="s">
        <v>1572</v>
      </c>
      <c r="F226" s="29">
        <v>667</v>
      </c>
      <c r="G226" s="9" t="s">
        <v>1609</v>
      </c>
      <c r="H226" s="30" t="s">
        <v>1573</v>
      </c>
      <c r="I226" s="31">
        <f t="shared" ref="I226:I228" si="138">F226/0.0025*0.37</f>
        <v>98716</v>
      </c>
      <c r="J226" s="31">
        <f t="shared" ref="J226:J228" si="139">F226/0.0025*15.5</f>
        <v>4135400</v>
      </c>
      <c r="K226" s="31">
        <f t="shared" ref="K226:K228" si="140">F226/0.0025*1923</f>
        <v>513056400</v>
      </c>
      <c r="Q226" s="9"/>
      <c r="R226" s="9"/>
      <c r="S226" s="9"/>
      <c r="U226" s="28" t="s">
        <v>1914</v>
      </c>
      <c r="V226" s="28" t="s">
        <v>1912</v>
      </c>
    </row>
    <row r="227" spans="1:22" ht="18" customHeight="1" x14ac:dyDescent="0.25">
      <c r="A227" s="7" t="s">
        <v>1600</v>
      </c>
      <c r="B227" s="5" t="s">
        <v>474</v>
      </c>
      <c r="C227" s="5" t="s">
        <v>475</v>
      </c>
      <c r="D227" s="27" t="s">
        <v>0</v>
      </c>
      <c r="E227" s="36" t="s">
        <v>1601</v>
      </c>
      <c r="F227" s="29">
        <v>9</v>
      </c>
      <c r="G227" s="9" t="s">
        <v>1609</v>
      </c>
      <c r="H227" s="30" t="s">
        <v>1573</v>
      </c>
      <c r="I227" s="31">
        <f t="shared" si="138"/>
        <v>1332</v>
      </c>
      <c r="J227" s="31">
        <f t="shared" si="139"/>
        <v>55800</v>
      </c>
      <c r="K227" s="31">
        <f t="shared" si="140"/>
        <v>6922800</v>
      </c>
      <c r="Q227" s="9"/>
      <c r="R227" s="9"/>
      <c r="S227" s="9"/>
      <c r="U227" s="28" t="s">
        <v>1915</v>
      </c>
      <c r="V227" s="28" t="s">
        <v>1916</v>
      </c>
    </row>
    <row r="228" spans="1:22" ht="18" customHeight="1" x14ac:dyDescent="0.25">
      <c r="A228" s="6" t="s">
        <v>1591</v>
      </c>
      <c r="B228" s="5" t="s">
        <v>476</v>
      </c>
      <c r="C228" s="5" t="s">
        <v>477</v>
      </c>
      <c r="D228" s="27" t="s">
        <v>0</v>
      </c>
      <c r="E228" s="36" t="s">
        <v>1601</v>
      </c>
      <c r="F228" s="29">
        <v>9</v>
      </c>
      <c r="G228" s="9" t="s">
        <v>1609</v>
      </c>
      <c r="H228" s="30" t="s">
        <v>1573</v>
      </c>
      <c r="I228" s="31">
        <f t="shared" si="138"/>
        <v>1332</v>
      </c>
      <c r="J228" s="31">
        <f t="shared" si="139"/>
        <v>55800</v>
      </c>
      <c r="K228" s="31">
        <f t="shared" si="140"/>
        <v>6922800</v>
      </c>
      <c r="Q228" s="9"/>
      <c r="R228" s="9"/>
      <c r="S228" s="9"/>
      <c r="U228" s="28" t="s">
        <v>1917</v>
      </c>
      <c r="V228" s="28" t="s">
        <v>1778</v>
      </c>
    </row>
    <row r="229" spans="1:22" ht="18" customHeight="1" x14ac:dyDescent="0.25">
      <c r="A229" s="7" t="s">
        <v>1606</v>
      </c>
      <c r="B229" s="5" t="s">
        <v>478</v>
      </c>
      <c r="C229" s="5" t="s">
        <v>479</v>
      </c>
      <c r="D229" s="27" t="s">
        <v>1571</v>
      </c>
      <c r="E229" s="28" t="s">
        <v>1572</v>
      </c>
      <c r="F229" s="29" t="s">
        <v>77</v>
      </c>
      <c r="H229" s="30" t="s">
        <v>1573</v>
      </c>
      <c r="I229" s="39"/>
      <c r="J229" s="39"/>
      <c r="K229" s="39"/>
      <c r="N229" s="9" t="s">
        <v>77</v>
      </c>
      <c r="P229" s="30" t="s">
        <v>1573</v>
      </c>
      <c r="Q229" s="9"/>
      <c r="R229" s="9"/>
      <c r="S229" s="9" t="s">
        <v>479</v>
      </c>
      <c r="U229" s="28" t="s">
        <v>480</v>
      </c>
      <c r="V229" s="28" t="s">
        <v>1918</v>
      </c>
    </row>
    <row r="230" spans="1:22" ht="18" customHeight="1" x14ac:dyDescent="0.25">
      <c r="A230" s="7" t="s">
        <v>1570</v>
      </c>
      <c r="B230" s="4" t="s">
        <v>2677</v>
      </c>
      <c r="C230" s="5" t="s">
        <v>481</v>
      </c>
      <c r="D230" s="27" t="s">
        <v>1571</v>
      </c>
      <c r="E230" s="28" t="s">
        <v>1572</v>
      </c>
      <c r="F230" s="34">
        <v>5</v>
      </c>
      <c r="G230" s="28" t="s">
        <v>2508</v>
      </c>
      <c r="H230" s="30" t="s">
        <v>1573</v>
      </c>
      <c r="I230" s="31">
        <f>F230*1000/0.0025*0.37</f>
        <v>740000</v>
      </c>
      <c r="J230" s="31">
        <f>F230*1000/0.0025*15.5</f>
        <v>31000000</v>
      </c>
      <c r="K230" s="31">
        <f>F230*1000/0.0025*1923</f>
        <v>3846000000</v>
      </c>
      <c r="Q230" s="9"/>
      <c r="R230" s="9"/>
      <c r="S230" s="9"/>
      <c r="T230" s="33" t="s">
        <v>481</v>
      </c>
      <c r="U230" s="28" t="s">
        <v>482</v>
      </c>
      <c r="V230" s="28" t="s">
        <v>1919</v>
      </c>
    </row>
    <row r="231" spans="1:22" ht="18" customHeight="1" x14ac:dyDescent="0.25">
      <c r="A231" s="7" t="s">
        <v>1591</v>
      </c>
      <c r="B231" s="4" t="s">
        <v>2678</v>
      </c>
      <c r="C231" s="5" t="s">
        <v>483</v>
      </c>
      <c r="D231" s="27" t="s">
        <v>0</v>
      </c>
      <c r="E231" s="36" t="s">
        <v>2503</v>
      </c>
      <c r="F231" s="29">
        <v>2.5000000000000001E-3</v>
      </c>
      <c r="G231" s="9" t="s">
        <v>1609</v>
      </c>
      <c r="H231" s="30" t="s">
        <v>1573</v>
      </c>
      <c r="I231" s="37">
        <f t="shared" ref="I231:I233" si="141">F231/0.0025*0.37</f>
        <v>0.37</v>
      </c>
      <c r="J231" s="31">
        <f t="shared" ref="J231:J233" si="142">F231/0.0025*15.5</f>
        <v>15.5</v>
      </c>
      <c r="K231" s="31">
        <f t="shared" ref="K231:K233" si="143">F231/0.0025*1923</f>
        <v>1923</v>
      </c>
      <c r="Q231" s="9"/>
      <c r="R231" s="9"/>
      <c r="S231" s="9"/>
      <c r="U231" s="28" t="s">
        <v>1920</v>
      </c>
      <c r="V231" s="28" t="s">
        <v>1699</v>
      </c>
    </row>
    <row r="232" spans="1:22" ht="18" customHeight="1" x14ac:dyDescent="0.25">
      <c r="A232" s="7" t="s">
        <v>1600</v>
      </c>
      <c r="B232" s="4" t="s">
        <v>2679</v>
      </c>
      <c r="C232" s="5" t="s">
        <v>484</v>
      </c>
      <c r="D232" s="27" t="s">
        <v>0</v>
      </c>
      <c r="E232" s="36" t="s">
        <v>1601</v>
      </c>
      <c r="F232" s="29">
        <v>9</v>
      </c>
      <c r="G232" s="9" t="s">
        <v>1609</v>
      </c>
      <c r="H232" s="30" t="s">
        <v>1573</v>
      </c>
      <c r="I232" s="31">
        <f t="shared" si="141"/>
        <v>1332</v>
      </c>
      <c r="J232" s="31">
        <f t="shared" si="142"/>
        <v>55800</v>
      </c>
      <c r="K232" s="31">
        <f t="shared" si="143"/>
        <v>6922800</v>
      </c>
      <c r="Q232" s="9"/>
      <c r="R232" s="9"/>
      <c r="S232" s="9"/>
      <c r="U232" s="28" t="s">
        <v>485</v>
      </c>
      <c r="V232" s="28" t="s">
        <v>1921</v>
      </c>
    </row>
    <row r="233" spans="1:22" ht="18" customHeight="1" x14ac:dyDescent="0.25">
      <c r="A233" s="7" t="s">
        <v>1593</v>
      </c>
      <c r="B233" s="5" t="s">
        <v>486</v>
      </c>
      <c r="C233" s="5" t="s">
        <v>487</v>
      </c>
      <c r="D233" s="27" t="s">
        <v>0</v>
      </c>
      <c r="E233" s="36" t="s">
        <v>2503</v>
      </c>
      <c r="F233" s="29">
        <v>2.5000000000000001E-3</v>
      </c>
      <c r="G233" s="9" t="s">
        <v>1609</v>
      </c>
      <c r="H233" s="30" t="s">
        <v>1573</v>
      </c>
      <c r="I233" s="37">
        <f t="shared" si="141"/>
        <v>0.37</v>
      </c>
      <c r="J233" s="31">
        <f t="shared" si="142"/>
        <v>15.5</v>
      </c>
      <c r="K233" s="31">
        <f t="shared" si="143"/>
        <v>1923</v>
      </c>
      <c r="Q233" s="9"/>
      <c r="R233" s="9"/>
      <c r="S233" s="9"/>
      <c r="U233" s="28" t="s">
        <v>488</v>
      </c>
      <c r="V233" s="28" t="s">
        <v>1787</v>
      </c>
    </row>
    <row r="234" spans="1:22" ht="18" customHeight="1" x14ac:dyDescent="0.25">
      <c r="A234" s="7" t="s">
        <v>1597</v>
      </c>
      <c r="B234" s="4" t="s">
        <v>2680</v>
      </c>
      <c r="C234" s="5" t="s">
        <v>489</v>
      </c>
      <c r="D234" s="27" t="s">
        <v>1571</v>
      </c>
      <c r="E234" s="28" t="s">
        <v>1572</v>
      </c>
      <c r="F234" s="34">
        <v>44.5</v>
      </c>
      <c r="G234" s="28" t="s">
        <v>2508</v>
      </c>
      <c r="H234" s="30" t="s">
        <v>1573</v>
      </c>
      <c r="I234" s="31">
        <f t="shared" ref="I234:I235" si="144">F234*1000/0.0025*0.37</f>
        <v>6586000</v>
      </c>
      <c r="J234" s="31">
        <f t="shared" ref="J234:J235" si="145">F234*1000/0.0025*15.5</f>
        <v>275900000</v>
      </c>
      <c r="K234" s="31">
        <f t="shared" ref="K234:K235" si="146">F234*1000/0.0025*1923</f>
        <v>34229400000</v>
      </c>
      <c r="N234" s="9" t="s">
        <v>46</v>
      </c>
      <c r="P234" s="30" t="s">
        <v>1573</v>
      </c>
      <c r="Q234" s="9"/>
      <c r="R234" s="9"/>
      <c r="S234" s="9"/>
      <c r="U234" s="28" t="s">
        <v>490</v>
      </c>
      <c r="V234" s="28" t="s">
        <v>1922</v>
      </c>
    </row>
    <row r="235" spans="1:22" ht="18" customHeight="1" x14ac:dyDescent="0.25">
      <c r="A235" s="7" t="s">
        <v>1610</v>
      </c>
      <c r="B235" s="4" t="s">
        <v>2681</v>
      </c>
      <c r="C235" s="5" t="s">
        <v>491</v>
      </c>
      <c r="D235" s="27" t="s">
        <v>1571</v>
      </c>
      <c r="E235" s="28" t="s">
        <v>1572</v>
      </c>
      <c r="F235" s="34">
        <v>1.9</v>
      </c>
      <c r="G235" s="28" t="s">
        <v>2508</v>
      </c>
      <c r="H235" s="30" t="s">
        <v>1573</v>
      </c>
      <c r="I235" s="31">
        <f t="shared" si="144"/>
        <v>281200</v>
      </c>
      <c r="J235" s="31">
        <f t="shared" si="145"/>
        <v>11780000</v>
      </c>
      <c r="K235" s="31">
        <f t="shared" si="146"/>
        <v>1461480000</v>
      </c>
      <c r="N235" s="9" t="s">
        <v>46</v>
      </c>
      <c r="P235" s="30" t="s">
        <v>1573</v>
      </c>
      <c r="Q235" s="9"/>
      <c r="R235" s="9"/>
      <c r="S235" s="9"/>
      <c r="U235" s="28" t="s">
        <v>1923</v>
      </c>
      <c r="V235" s="28" t="s">
        <v>1693</v>
      </c>
    </row>
    <row r="236" spans="1:22" ht="18" customHeight="1" x14ac:dyDescent="0.25">
      <c r="A236" s="7" t="s">
        <v>1586</v>
      </c>
      <c r="B236" s="4" t="s">
        <v>2682</v>
      </c>
      <c r="C236" s="5" t="s">
        <v>492</v>
      </c>
      <c r="D236" s="27" t="s">
        <v>0</v>
      </c>
      <c r="E236" s="36" t="s">
        <v>1599</v>
      </c>
      <c r="F236" s="29">
        <v>30</v>
      </c>
      <c r="G236" s="9" t="s">
        <v>1609</v>
      </c>
      <c r="H236" s="30" t="s">
        <v>1573</v>
      </c>
      <c r="I236" s="31">
        <f t="shared" ref="I236:I242" si="147">F236/0.0025*0.37</f>
        <v>4440</v>
      </c>
      <c r="J236" s="31">
        <f t="shared" ref="J236:J242" si="148">F236/0.0025*15.5</f>
        <v>186000</v>
      </c>
      <c r="K236" s="31">
        <f t="shared" ref="K236:K242" si="149">F236/0.0025*1923</f>
        <v>23076000</v>
      </c>
      <c r="Q236" s="9"/>
      <c r="R236" s="9"/>
      <c r="S236" s="9"/>
      <c r="U236" s="28" t="s">
        <v>493</v>
      </c>
      <c r="V236" s="28" t="s">
        <v>1924</v>
      </c>
    </row>
    <row r="237" spans="1:22" ht="18" customHeight="1" x14ac:dyDescent="0.25">
      <c r="A237" s="6" t="s">
        <v>1614</v>
      </c>
      <c r="B237" s="4" t="s">
        <v>2683</v>
      </c>
      <c r="C237" s="5" t="s">
        <v>494</v>
      </c>
      <c r="D237" s="27" t="s">
        <v>0</v>
      </c>
      <c r="E237" s="36" t="s">
        <v>1599</v>
      </c>
      <c r="F237" s="29">
        <v>30</v>
      </c>
      <c r="G237" s="9" t="s">
        <v>1609</v>
      </c>
      <c r="H237" s="30" t="s">
        <v>1573</v>
      </c>
      <c r="I237" s="31">
        <f t="shared" si="147"/>
        <v>4440</v>
      </c>
      <c r="J237" s="31">
        <f t="shared" si="148"/>
        <v>186000</v>
      </c>
      <c r="K237" s="31">
        <f t="shared" si="149"/>
        <v>23076000</v>
      </c>
      <c r="Q237" s="9"/>
      <c r="R237" s="9"/>
      <c r="S237" s="9"/>
      <c r="U237" s="28">
        <v>0</v>
      </c>
      <c r="V237" s="28">
        <v>0</v>
      </c>
    </row>
    <row r="238" spans="1:22" ht="18" customHeight="1" x14ac:dyDescent="0.25">
      <c r="A238" s="7" t="s">
        <v>1610</v>
      </c>
      <c r="B238" s="4" t="s">
        <v>2684</v>
      </c>
      <c r="C238" s="5" t="s">
        <v>495</v>
      </c>
      <c r="D238" s="27" t="s">
        <v>1571</v>
      </c>
      <c r="E238" s="28" t="s">
        <v>1572</v>
      </c>
      <c r="F238" s="29">
        <v>100</v>
      </c>
      <c r="G238" s="9" t="s">
        <v>1609</v>
      </c>
      <c r="H238" s="30" t="s">
        <v>1573</v>
      </c>
      <c r="I238" s="31">
        <f t="shared" si="147"/>
        <v>14800</v>
      </c>
      <c r="J238" s="31">
        <f t="shared" si="148"/>
        <v>620000</v>
      </c>
      <c r="K238" s="31">
        <f t="shared" si="149"/>
        <v>76920000</v>
      </c>
      <c r="M238" s="28" t="s">
        <v>1572</v>
      </c>
      <c r="N238" s="9">
        <v>52.3</v>
      </c>
      <c r="O238" s="9" t="s">
        <v>1631</v>
      </c>
      <c r="P238" s="30" t="s">
        <v>1573</v>
      </c>
      <c r="Q238" s="9"/>
      <c r="R238" s="9"/>
      <c r="S238" s="9"/>
      <c r="T238" s="33" t="s">
        <v>495</v>
      </c>
      <c r="U238" s="28" t="s">
        <v>496</v>
      </c>
      <c r="V238" s="28" t="s">
        <v>1925</v>
      </c>
    </row>
    <row r="239" spans="1:22" ht="18" customHeight="1" x14ac:dyDescent="0.25">
      <c r="A239" s="7" t="s">
        <v>1592</v>
      </c>
      <c r="B239" s="5" t="s">
        <v>497</v>
      </c>
      <c r="C239" s="5" t="s">
        <v>498</v>
      </c>
      <c r="D239" s="27" t="s">
        <v>0</v>
      </c>
      <c r="E239" s="36" t="s">
        <v>1630</v>
      </c>
      <c r="F239" s="29">
        <v>1.5</v>
      </c>
      <c r="G239" s="9" t="s">
        <v>1609</v>
      </c>
      <c r="H239" s="30" t="s">
        <v>1573</v>
      </c>
      <c r="I239" s="31">
        <f t="shared" si="147"/>
        <v>222</v>
      </c>
      <c r="J239" s="31">
        <f t="shared" si="148"/>
        <v>9300</v>
      </c>
      <c r="K239" s="31">
        <f t="shared" si="149"/>
        <v>1153800</v>
      </c>
      <c r="Q239" s="9"/>
      <c r="R239" s="9"/>
      <c r="S239" s="9"/>
      <c r="U239" s="28" t="s">
        <v>499</v>
      </c>
      <c r="V239" s="28" t="s">
        <v>1926</v>
      </c>
    </row>
    <row r="240" spans="1:22" ht="18" customHeight="1" x14ac:dyDescent="0.25">
      <c r="A240" s="7" t="s">
        <v>1594</v>
      </c>
      <c r="B240" s="4" t="s">
        <v>2685</v>
      </c>
      <c r="C240" s="5" t="s">
        <v>500</v>
      </c>
      <c r="D240" s="27" t="s">
        <v>0</v>
      </c>
      <c r="E240" s="36" t="s">
        <v>1599</v>
      </c>
      <c r="F240" s="29">
        <v>30</v>
      </c>
      <c r="G240" s="9" t="s">
        <v>1609</v>
      </c>
      <c r="H240" s="30" t="s">
        <v>1573</v>
      </c>
      <c r="I240" s="31">
        <f t="shared" si="147"/>
        <v>4440</v>
      </c>
      <c r="J240" s="31">
        <f t="shared" si="148"/>
        <v>186000</v>
      </c>
      <c r="K240" s="31">
        <f t="shared" si="149"/>
        <v>23076000</v>
      </c>
      <c r="Q240" s="9"/>
      <c r="R240" s="9"/>
      <c r="S240" s="9"/>
      <c r="U240" s="28" t="s">
        <v>501</v>
      </c>
      <c r="V240" s="28" t="s">
        <v>1927</v>
      </c>
    </row>
    <row r="241" spans="1:22" ht="18" customHeight="1" x14ac:dyDescent="0.25">
      <c r="A241" s="7" t="s">
        <v>1628</v>
      </c>
      <c r="B241" s="5" t="s">
        <v>502</v>
      </c>
      <c r="C241" s="5" t="s">
        <v>503</v>
      </c>
      <c r="D241" s="27" t="s">
        <v>0</v>
      </c>
      <c r="E241" s="36" t="s">
        <v>2503</v>
      </c>
      <c r="F241" s="29">
        <v>2.5000000000000001E-3</v>
      </c>
      <c r="G241" s="9" t="s">
        <v>1609</v>
      </c>
      <c r="H241" s="30" t="s">
        <v>1573</v>
      </c>
      <c r="I241" s="37">
        <f t="shared" si="147"/>
        <v>0.37</v>
      </c>
      <c r="J241" s="31">
        <f t="shared" si="148"/>
        <v>15.5</v>
      </c>
      <c r="K241" s="31">
        <f t="shared" si="149"/>
        <v>1923</v>
      </c>
      <c r="Q241" s="9"/>
      <c r="R241" s="9"/>
      <c r="S241" s="9"/>
      <c r="U241" s="28" t="s">
        <v>504</v>
      </c>
      <c r="V241" s="28" t="s">
        <v>1928</v>
      </c>
    </row>
    <row r="242" spans="1:22" ht="18" customHeight="1" x14ac:dyDescent="0.25">
      <c r="A242" s="6"/>
      <c r="B242" s="4" t="s">
        <v>2686</v>
      </c>
      <c r="C242" s="5" t="s">
        <v>505</v>
      </c>
      <c r="D242" s="27" t="s">
        <v>0</v>
      </c>
      <c r="E242" s="36" t="s">
        <v>1599</v>
      </c>
      <c r="F242" s="29">
        <v>30</v>
      </c>
      <c r="G242" s="9" t="s">
        <v>1609</v>
      </c>
      <c r="H242" s="30" t="s">
        <v>1573</v>
      </c>
      <c r="I242" s="31">
        <f t="shared" si="147"/>
        <v>4440</v>
      </c>
      <c r="J242" s="31">
        <f t="shared" si="148"/>
        <v>186000</v>
      </c>
      <c r="K242" s="31">
        <f t="shared" si="149"/>
        <v>23076000</v>
      </c>
      <c r="Q242" s="9"/>
      <c r="R242" s="9"/>
      <c r="S242" s="9"/>
      <c r="U242" s="28" t="s">
        <v>506</v>
      </c>
      <c r="V242" s="28" t="s">
        <v>1696</v>
      </c>
    </row>
    <row r="243" spans="1:22" ht="18" customHeight="1" x14ac:dyDescent="0.25">
      <c r="A243" s="7" t="s">
        <v>1610</v>
      </c>
      <c r="B243" s="4" t="s">
        <v>2687</v>
      </c>
      <c r="C243" s="5" t="s">
        <v>507</v>
      </c>
      <c r="D243" s="27" t="s">
        <v>1571</v>
      </c>
      <c r="E243" s="28" t="s">
        <v>1572</v>
      </c>
      <c r="F243" s="34">
        <v>15</v>
      </c>
      <c r="G243" s="28" t="s">
        <v>2508</v>
      </c>
      <c r="H243" s="30" t="s">
        <v>1573</v>
      </c>
      <c r="I243" s="31">
        <f t="shared" ref="I243:I244" si="150">F243*1000/0.0025*0.37</f>
        <v>2220000</v>
      </c>
      <c r="J243" s="31">
        <f t="shared" ref="J243:J244" si="151">F243*1000/0.0025*15.5</f>
        <v>93000000</v>
      </c>
      <c r="K243" s="31">
        <f t="shared" ref="K243:K244" si="152">F243*1000/0.0025*1923</f>
        <v>11538000000</v>
      </c>
      <c r="N243" s="28" t="s">
        <v>411</v>
      </c>
      <c r="P243" s="30" t="s">
        <v>1573</v>
      </c>
      <c r="Q243" s="9"/>
      <c r="R243" s="9"/>
      <c r="S243" s="9"/>
      <c r="U243" s="28" t="s">
        <v>508</v>
      </c>
      <c r="V243" s="28" t="s">
        <v>1929</v>
      </c>
    </row>
    <row r="244" spans="1:22" ht="18" customHeight="1" x14ac:dyDescent="0.25">
      <c r="A244" s="7" t="s">
        <v>1632</v>
      </c>
      <c r="B244" s="4" t="s">
        <v>2688</v>
      </c>
      <c r="C244" s="5" t="s">
        <v>509</v>
      </c>
      <c r="D244" s="27" t="s">
        <v>1571</v>
      </c>
      <c r="E244" s="28" t="s">
        <v>1572</v>
      </c>
      <c r="F244" s="38">
        <v>1.6</v>
      </c>
      <c r="G244" s="28" t="s">
        <v>2508</v>
      </c>
      <c r="H244" s="30" t="s">
        <v>1573</v>
      </c>
      <c r="I244" s="31">
        <f t="shared" si="150"/>
        <v>236800</v>
      </c>
      <c r="J244" s="31">
        <f t="shared" si="151"/>
        <v>9920000</v>
      </c>
      <c r="K244" s="31">
        <f t="shared" si="152"/>
        <v>1230720000</v>
      </c>
      <c r="N244" s="9" t="s">
        <v>46</v>
      </c>
      <c r="P244" s="30" t="s">
        <v>1573</v>
      </c>
      <c r="Q244" s="9"/>
      <c r="R244" s="9"/>
      <c r="S244" s="9"/>
      <c r="U244" s="28" t="s">
        <v>1930</v>
      </c>
      <c r="V244" s="28" t="s">
        <v>1931</v>
      </c>
    </row>
    <row r="245" spans="1:22" ht="18" customHeight="1" x14ac:dyDescent="0.25">
      <c r="A245" s="7" t="s">
        <v>1581</v>
      </c>
      <c r="B245" s="4" t="s">
        <v>2689</v>
      </c>
      <c r="C245" s="5" t="s">
        <v>510</v>
      </c>
      <c r="D245" s="27" t="s">
        <v>0</v>
      </c>
      <c r="E245" s="36" t="s">
        <v>1630</v>
      </c>
      <c r="F245" s="29">
        <v>1.5</v>
      </c>
      <c r="G245" s="9" t="s">
        <v>1609</v>
      </c>
      <c r="H245" s="30" t="s">
        <v>1573</v>
      </c>
      <c r="I245" s="31">
        <f t="shared" ref="I245:I247" si="153">F245/0.0025*0.37</f>
        <v>222</v>
      </c>
      <c r="J245" s="31">
        <f t="shared" ref="J245:J247" si="154">F245/0.0025*15.5</f>
        <v>9300</v>
      </c>
      <c r="K245" s="31">
        <f t="shared" ref="K245:K247" si="155">F245/0.0025*1923</f>
        <v>1153800</v>
      </c>
      <c r="Q245" s="9"/>
      <c r="R245" s="9"/>
      <c r="S245" s="9"/>
      <c r="U245" s="28" t="s">
        <v>1932</v>
      </c>
      <c r="V245" s="28" t="s">
        <v>1933</v>
      </c>
    </row>
    <row r="246" spans="1:22" ht="18" customHeight="1" x14ac:dyDescent="0.25">
      <c r="A246" s="7" t="s">
        <v>1581</v>
      </c>
      <c r="B246" s="4" t="s">
        <v>2690</v>
      </c>
      <c r="C246" s="5" t="s">
        <v>511</v>
      </c>
      <c r="D246" s="27" t="s">
        <v>0</v>
      </c>
      <c r="E246" s="36" t="s">
        <v>1599</v>
      </c>
      <c r="F246" s="29">
        <v>30</v>
      </c>
      <c r="G246" s="9" t="s">
        <v>1609</v>
      </c>
      <c r="H246" s="30" t="s">
        <v>1573</v>
      </c>
      <c r="I246" s="31">
        <f t="shared" si="153"/>
        <v>4440</v>
      </c>
      <c r="J246" s="31">
        <f t="shared" si="154"/>
        <v>186000</v>
      </c>
      <c r="K246" s="31">
        <f t="shared" si="155"/>
        <v>23076000</v>
      </c>
      <c r="Q246" s="9"/>
      <c r="R246" s="9"/>
      <c r="S246" s="9"/>
      <c r="U246" s="28" t="s">
        <v>512</v>
      </c>
      <c r="V246" s="28" t="s">
        <v>1934</v>
      </c>
    </row>
    <row r="247" spans="1:22" ht="18" customHeight="1" x14ac:dyDescent="0.25">
      <c r="A247" s="7" t="s">
        <v>1614</v>
      </c>
      <c r="B247" s="5" t="s">
        <v>513</v>
      </c>
      <c r="C247" s="5" t="s">
        <v>514</v>
      </c>
      <c r="D247" s="27" t="s">
        <v>0</v>
      </c>
      <c r="E247" s="36" t="s">
        <v>1599</v>
      </c>
      <c r="F247" s="29">
        <v>30</v>
      </c>
      <c r="G247" s="9" t="s">
        <v>1609</v>
      </c>
      <c r="H247" s="30" t="s">
        <v>1573</v>
      </c>
      <c r="I247" s="31">
        <f t="shared" si="153"/>
        <v>4440</v>
      </c>
      <c r="J247" s="31">
        <f t="shared" si="154"/>
        <v>186000</v>
      </c>
      <c r="K247" s="31">
        <f t="shared" si="155"/>
        <v>23076000</v>
      </c>
      <c r="Q247" s="9"/>
      <c r="R247" s="9"/>
      <c r="S247" s="9"/>
      <c r="U247" s="28" t="s">
        <v>515</v>
      </c>
      <c r="V247" s="28" t="s">
        <v>1935</v>
      </c>
    </row>
    <row r="248" spans="1:22" ht="18" customHeight="1" x14ac:dyDescent="0.25">
      <c r="A248" s="7" t="s">
        <v>1628</v>
      </c>
      <c r="B248" s="5" t="s">
        <v>516</v>
      </c>
      <c r="C248" s="5" t="s">
        <v>517</v>
      </c>
      <c r="D248" s="27" t="s">
        <v>1571</v>
      </c>
      <c r="E248" s="28" t="s">
        <v>1572</v>
      </c>
      <c r="F248" s="38">
        <v>1.67</v>
      </c>
      <c r="G248" s="28" t="s">
        <v>2508</v>
      </c>
      <c r="H248" s="30" t="s">
        <v>1573</v>
      </c>
      <c r="I248" s="31">
        <f t="shared" ref="I248:I250" si="156">F248*1000/0.0025*0.37</f>
        <v>247160</v>
      </c>
      <c r="J248" s="31">
        <f t="shared" ref="J248:J250" si="157">F248*1000/0.0025*15.5</f>
        <v>10354000</v>
      </c>
      <c r="K248" s="31">
        <f t="shared" ref="K248:K250" si="158">F248*1000/0.0025*1923</f>
        <v>1284564000</v>
      </c>
      <c r="N248" s="28" t="s">
        <v>15</v>
      </c>
      <c r="Q248" s="9"/>
      <c r="R248" s="9"/>
      <c r="S248" s="9"/>
      <c r="U248" s="28" t="s">
        <v>518</v>
      </c>
      <c r="V248" s="28" t="s">
        <v>1936</v>
      </c>
    </row>
    <row r="249" spans="1:22" ht="18" customHeight="1" x14ac:dyDescent="0.25">
      <c r="A249" s="7" t="s">
        <v>1594</v>
      </c>
      <c r="B249" s="5" t="s">
        <v>519</v>
      </c>
      <c r="C249" s="5" t="s">
        <v>520</v>
      </c>
      <c r="D249" s="27" t="s">
        <v>1571</v>
      </c>
      <c r="E249" s="28" t="s">
        <v>1572</v>
      </c>
      <c r="F249" s="34">
        <v>1.67</v>
      </c>
      <c r="G249" s="28" t="s">
        <v>2508</v>
      </c>
      <c r="H249" s="30" t="s">
        <v>1573</v>
      </c>
      <c r="I249" s="31">
        <f t="shared" si="156"/>
        <v>247160</v>
      </c>
      <c r="J249" s="31">
        <f t="shared" si="157"/>
        <v>10354000</v>
      </c>
      <c r="K249" s="31">
        <f t="shared" si="158"/>
        <v>1284564000</v>
      </c>
      <c r="N249" s="28" t="s">
        <v>86</v>
      </c>
      <c r="Q249" s="9"/>
      <c r="R249" s="9"/>
      <c r="S249" s="9"/>
      <c r="U249" s="28" t="s">
        <v>1937</v>
      </c>
      <c r="V249" s="28" t="s">
        <v>1938</v>
      </c>
    </row>
    <row r="250" spans="1:22" ht="18" customHeight="1" x14ac:dyDescent="0.25">
      <c r="A250" s="6" t="s">
        <v>1588</v>
      </c>
      <c r="B250" s="5" t="s">
        <v>521</v>
      </c>
      <c r="C250" s="5" t="s">
        <v>522</v>
      </c>
      <c r="D250" s="27" t="s">
        <v>1571</v>
      </c>
      <c r="E250" s="28" t="s">
        <v>1572</v>
      </c>
      <c r="F250" s="38">
        <v>0.22</v>
      </c>
      <c r="G250" s="28" t="s">
        <v>2508</v>
      </c>
      <c r="H250" s="30" t="s">
        <v>1573</v>
      </c>
      <c r="I250" s="31">
        <f t="shared" si="156"/>
        <v>32560</v>
      </c>
      <c r="J250" s="31">
        <f t="shared" si="157"/>
        <v>1364000</v>
      </c>
      <c r="K250" s="31">
        <f t="shared" si="158"/>
        <v>169224000</v>
      </c>
      <c r="N250" s="28" t="s">
        <v>73</v>
      </c>
      <c r="Q250" s="9" t="s">
        <v>522</v>
      </c>
      <c r="R250" s="9"/>
      <c r="S250" s="9"/>
      <c r="U250" s="28" t="s">
        <v>1939</v>
      </c>
      <c r="V250" s="28" t="s">
        <v>1940</v>
      </c>
    </row>
    <row r="251" spans="1:22" ht="18" customHeight="1" x14ac:dyDescent="0.25">
      <c r="A251" s="7" t="s">
        <v>1613</v>
      </c>
      <c r="B251" s="5" t="s">
        <v>523</v>
      </c>
      <c r="C251" s="5" t="s">
        <v>524</v>
      </c>
      <c r="D251" s="27" t="s">
        <v>0</v>
      </c>
      <c r="E251" s="36" t="s">
        <v>1630</v>
      </c>
      <c r="F251" s="29">
        <v>1.5</v>
      </c>
      <c r="G251" s="9" t="s">
        <v>1609</v>
      </c>
      <c r="H251" s="30" t="s">
        <v>1573</v>
      </c>
      <c r="I251" s="31">
        <f t="shared" ref="I251:I252" si="159">F251/0.0025*0.37</f>
        <v>222</v>
      </c>
      <c r="J251" s="31">
        <f t="shared" ref="J251:J252" si="160">F251/0.0025*15.5</f>
        <v>9300</v>
      </c>
      <c r="K251" s="31">
        <f t="shared" ref="K251:K252" si="161">F251/0.0025*1923</f>
        <v>1153800</v>
      </c>
      <c r="Q251" s="9"/>
      <c r="R251" s="9"/>
      <c r="S251" s="9"/>
      <c r="U251" s="28" t="s">
        <v>525</v>
      </c>
      <c r="V251" s="28" t="s">
        <v>1794</v>
      </c>
    </row>
    <row r="252" spans="1:22" ht="18" customHeight="1" x14ac:dyDescent="0.25">
      <c r="A252" s="7" t="s">
        <v>1592</v>
      </c>
      <c r="B252" s="4" t="s">
        <v>2691</v>
      </c>
      <c r="C252" s="5" t="s">
        <v>526</v>
      </c>
      <c r="D252" s="27" t="s">
        <v>0</v>
      </c>
      <c r="E252" s="36" t="s">
        <v>1630</v>
      </c>
      <c r="F252" s="29">
        <v>1.5</v>
      </c>
      <c r="G252" s="9" t="s">
        <v>1609</v>
      </c>
      <c r="H252" s="30" t="s">
        <v>1573</v>
      </c>
      <c r="I252" s="31">
        <f t="shared" si="159"/>
        <v>222</v>
      </c>
      <c r="J252" s="31">
        <f t="shared" si="160"/>
        <v>9300</v>
      </c>
      <c r="K252" s="31">
        <f t="shared" si="161"/>
        <v>1153800</v>
      </c>
      <c r="Q252" s="9"/>
      <c r="R252" s="9"/>
      <c r="S252" s="9"/>
      <c r="U252" s="28">
        <v>0</v>
      </c>
      <c r="V252" s="28">
        <v>0</v>
      </c>
    </row>
    <row r="253" spans="1:22" ht="18" customHeight="1" x14ac:dyDescent="0.25">
      <c r="A253" s="7" t="s">
        <v>1633</v>
      </c>
      <c r="B253" s="4" t="s">
        <v>2692</v>
      </c>
      <c r="C253" s="5" t="s">
        <v>527</v>
      </c>
      <c r="D253" s="27" t="s">
        <v>1571</v>
      </c>
      <c r="E253" s="28" t="s">
        <v>1572</v>
      </c>
      <c r="F253" s="38">
        <v>12.5</v>
      </c>
      <c r="G253" s="28" t="s">
        <v>2508</v>
      </c>
      <c r="H253" s="30" t="s">
        <v>1573</v>
      </c>
      <c r="I253" s="31">
        <f t="shared" ref="I253:I254" si="162">F253*1000/0.0025*0.37</f>
        <v>1850000</v>
      </c>
      <c r="J253" s="31">
        <f t="shared" ref="J253:J254" si="163">F253*1000/0.0025*15.5</f>
        <v>77500000</v>
      </c>
      <c r="K253" s="31">
        <f t="shared" ref="K253:K254" si="164">F253*1000/0.0025*1923</f>
        <v>9615000000</v>
      </c>
      <c r="N253" s="9" t="s">
        <v>10</v>
      </c>
      <c r="P253" s="30" t="s">
        <v>1573</v>
      </c>
      <c r="Q253" s="9"/>
      <c r="R253" s="9"/>
      <c r="S253" s="9"/>
      <c r="T253" s="33" t="s">
        <v>527</v>
      </c>
      <c r="U253" s="28" t="s">
        <v>528</v>
      </c>
      <c r="V253" s="28" t="s">
        <v>1941</v>
      </c>
    </row>
    <row r="254" spans="1:22" ht="18" customHeight="1" x14ac:dyDescent="0.25">
      <c r="A254" s="7" t="s">
        <v>1591</v>
      </c>
      <c r="B254" s="4" t="s">
        <v>2693</v>
      </c>
      <c r="C254" s="5" t="s">
        <v>529</v>
      </c>
      <c r="D254" s="27" t="s">
        <v>1571</v>
      </c>
      <c r="E254" s="28" t="s">
        <v>1572</v>
      </c>
      <c r="F254" s="34">
        <v>3</v>
      </c>
      <c r="G254" s="28" t="s">
        <v>2508</v>
      </c>
      <c r="H254" s="30" t="s">
        <v>1573</v>
      </c>
      <c r="I254" s="31">
        <f t="shared" si="162"/>
        <v>444000</v>
      </c>
      <c r="J254" s="31">
        <f t="shared" si="163"/>
        <v>18600000</v>
      </c>
      <c r="K254" s="31">
        <f t="shared" si="164"/>
        <v>2307600000</v>
      </c>
      <c r="Q254" s="9"/>
      <c r="R254" s="9" t="s">
        <v>529</v>
      </c>
      <c r="S254" s="9"/>
      <c r="T254" s="33" t="s">
        <v>529</v>
      </c>
      <c r="U254" s="28" t="s">
        <v>530</v>
      </c>
      <c r="V254" s="28" t="s">
        <v>1780</v>
      </c>
    </row>
    <row r="255" spans="1:22" ht="18" customHeight="1" x14ac:dyDescent="0.25">
      <c r="A255" s="7" t="s">
        <v>1586</v>
      </c>
      <c r="B255" s="5" t="s">
        <v>531</v>
      </c>
      <c r="C255" s="5" t="s">
        <v>532</v>
      </c>
      <c r="D255" s="27" t="s">
        <v>0</v>
      </c>
      <c r="E255" s="36" t="s">
        <v>1599</v>
      </c>
      <c r="F255" s="29">
        <v>30</v>
      </c>
      <c r="G255" s="9" t="s">
        <v>1609</v>
      </c>
      <c r="H255" s="30" t="s">
        <v>1573</v>
      </c>
      <c r="I255" s="31">
        <f>F255/0.0025*0.37</f>
        <v>4440</v>
      </c>
      <c r="J255" s="31">
        <f>F255/0.0025*15.5</f>
        <v>186000</v>
      </c>
      <c r="K255" s="31">
        <f>F255/0.0025*1923</f>
        <v>23076000</v>
      </c>
      <c r="Q255" s="9"/>
      <c r="R255" s="9"/>
      <c r="S255" s="9"/>
      <c r="U255" s="28" t="s">
        <v>533</v>
      </c>
      <c r="V255" s="28" t="s">
        <v>1942</v>
      </c>
    </row>
    <row r="256" spans="1:22" ht="18" customHeight="1" x14ac:dyDescent="0.25">
      <c r="A256" s="7" t="s">
        <v>1586</v>
      </c>
      <c r="B256" s="5" t="s">
        <v>534</v>
      </c>
      <c r="C256" s="5" t="s">
        <v>535</v>
      </c>
      <c r="D256" s="27" t="s">
        <v>1571</v>
      </c>
      <c r="E256" s="28" t="s">
        <v>1572</v>
      </c>
      <c r="F256" s="40" t="s">
        <v>467</v>
      </c>
      <c r="H256" s="30" t="s">
        <v>1573</v>
      </c>
      <c r="I256" s="39"/>
      <c r="J256" s="39"/>
      <c r="K256" s="39"/>
      <c r="N256" s="9" t="s">
        <v>10</v>
      </c>
      <c r="Q256" s="9"/>
      <c r="R256" s="9"/>
      <c r="S256" s="9"/>
      <c r="U256" s="28" t="s">
        <v>536</v>
      </c>
      <c r="V256" s="28" t="s">
        <v>1943</v>
      </c>
    </row>
    <row r="257" spans="1:22" ht="18" customHeight="1" x14ac:dyDescent="0.25">
      <c r="A257" s="7" t="s">
        <v>1594</v>
      </c>
      <c r="B257" s="5" t="s">
        <v>537</v>
      </c>
      <c r="C257" s="5" t="s">
        <v>538</v>
      </c>
      <c r="D257" s="27" t="s">
        <v>1571</v>
      </c>
      <c r="E257" s="28" t="s">
        <v>1572</v>
      </c>
      <c r="F257" s="34">
        <v>1.5</v>
      </c>
      <c r="G257" s="28" t="s">
        <v>2508</v>
      </c>
      <c r="H257" s="30" t="s">
        <v>1573</v>
      </c>
      <c r="I257" s="31">
        <f>F257*1000/0.0025*0.37</f>
        <v>222000</v>
      </c>
      <c r="J257" s="31">
        <f>F257*1000/0.0025*15.5</f>
        <v>9300000</v>
      </c>
      <c r="K257" s="31">
        <f>F257*1000/0.0025*1923</f>
        <v>1153800000</v>
      </c>
      <c r="N257" s="9" t="s">
        <v>10</v>
      </c>
      <c r="P257" s="30" t="s">
        <v>1573</v>
      </c>
      <c r="Q257" s="9"/>
      <c r="R257" s="9"/>
      <c r="S257" s="9"/>
      <c r="T257" s="33" t="s">
        <v>538</v>
      </c>
      <c r="U257" s="28" t="s">
        <v>539</v>
      </c>
      <c r="V257" s="28" t="s">
        <v>1944</v>
      </c>
    </row>
    <row r="258" spans="1:22" ht="18" customHeight="1" x14ac:dyDescent="0.25">
      <c r="A258" s="7" t="s">
        <v>1586</v>
      </c>
      <c r="B258" s="5" t="s">
        <v>540</v>
      </c>
      <c r="C258" s="5" t="s">
        <v>541</v>
      </c>
      <c r="D258" s="27" t="s">
        <v>1571</v>
      </c>
      <c r="E258" s="28" t="s">
        <v>1572</v>
      </c>
      <c r="F258" s="29" t="s">
        <v>77</v>
      </c>
      <c r="H258" s="30" t="s">
        <v>1573</v>
      </c>
      <c r="I258" s="39"/>
      <c r="J258" s="39"/>
      <c r="K258" s="39"/>
      <c r="N258" s="9" t="s">
        <v>10</v>
      </c>
      <c r="P258" s="30" t="s">
        <v>1573</v>
      </c>
      <c r="Q258" s="9"/>
      <c r="R258" s="9"/>
      <c r="S258" s="9"/>
      <c r="U258" s="28" t="s">
        <v>542</v>
      </c>
      <c r="V258" s="28" t="s">
        <v>1945</v>
      </c>
    </row>
    <row r="259" spans="1:22" ht="18" customHeight="1" x14ac:dyDescent="0.25">
      <c r="A259" s="6" t="s">
        <v>1582</v>
      </c>
      <c r="B259" s="4" t="s">
        <v>2694</v>
      </c>
      <c r="C259" s="5" t="s">
        <v>543</v>
      </c>
      <c r="D259" s="27" t="s">
        <v>1571</v>
      </c>
      <c r="E259" s="28" t="s">
        <v>1572</v>
      </c>
      <c r="F259" s="34">
        <v>7.9</v>
      </c>
      <c r="G259" s="28" t="s">
        <v>2508</v>
      </c>
      <c r="H259" s="30" t="s">
        <v>1573</v>
      </c>
      <c r="I259" s="31">
        <f>F259*1000/0.0025*0.37</f>
        <v>1169200</v>
      </c>
      <c r="J259" s="31">
        <f>F259*1000/0.0025*15.5</f>
        <v>48980000</v>
      </c>
      <c r="K259" s="31">
        <f>F259*1000/0.0025*1923</f>
        <v>6076680000</v>
      </c>
      <c r="N259" s="28" t="s">
        <v>86</v>
      </c>
      <c r="P259" s="30" t="s">
        <v>1573</v>
      </c>
      <c r="Q259" s="9"/>
      <c r="R259" s="9"/>
      <c r="S259" s="9"/>
      <c r="U259" s="28" t="s">
        <v>544</v>
      </c>
      <c r="V259" s="28" t="s">
        <v>1946</v>
      </c>
    </row>
    <row r="260" spans="1:22" ht="18" customHeight="1" x14ac:dyDescent="0.25">
      <c r="A260" s="7" t="s">
        <v>1634</v>
      </c>
      <c r="B260" s="5" t="s">
        <v>545</v>
      </c>
      <c r="C260" s="5" t="s">
        <v>546</v>
      </c>
      <c r="D260" s="27" t="s">
        <v>0</v>
      </c>
      <c r="E260" s="36" t="s">
        <v>1630</v>
      </c>
      <c r="F260" s="29">
        <v>1.5</v>
      </c>
      <c r="G260" s="9" t="s">
        <v>1609</v>
      </c>
      <c r="H260" s="30" t="s">
        <v>1573</v>
      </c>
      <c r="I260" s="31">
        <f>F260/0.0025*0.37</f>
        <v>222</v>
      </c>
      <c r="J260" s="31">
        <f>F260/0.0025*15.5</f>
        <v>9300</v>
      </c>
      <c r="K260" s="31">
        <f>F260/0.0025*1923</f>
        <v>1153800</v>
      </c>
      <c r="Q260" s="9" t="s">
        <v>546</v>
      </c>
      <c r="R260" s="9"/>
      <c r="S260" s="9"/>
      <c r="U260" s="28" t="s">
        <v>1947</v>
      </c>
      <c r="V260" s="28" t="s">
        <v>1948</v>
      </c>
    </row>
    <row r="261" spans="1:22" ht="18" customHeight="1" x14ac:dyDescent="0.25">
      <c r="A261" s="7" t="s">
        <v>1633</v>
      </c>
      <c r="B261" s="4" t="s">
        <v>2695</v>
      </c>
      <c r="C261" s="5" t="s">
        <v>547</v>
      </c>
      <c r="D261" s="27" t="s">
        <v>1571</v>
      </c>
      <c r="E261" s="28" t="s">
        <v>1572</v>
      </c>
      <c r="F261" s="40" t="s">
        <v>164</v>
      </c>
      <c r="H261" s="30" t="s">
        <v>1573</v>
      </c>
      <c r="I261" s="39"/>
      <c r="J261" s="39"/>
      <c r="K261" s="39"/>
      <c r="N261" s="9" t="s">
        <v>10</v>
      </c>
      <c r="P261" s="30" t="s">
        <v>1573</v>
      </c>
      <c r="Q261" s="9"/>
      <c r="R261" s="9"/>
      <c r="S261" s="9"/>
      <c r="U261" s="28" t="s">
        <v>548</v>
      </c>
      <c r="V261" s="28" t="s">
        <v>1949</v>
      </c>
    </row>
    <row r="262" spans="1:22" ht="18" customHeight="1" x14ac:dyDescent="0.25">
      <c r="B262" s="4" t="s">
        <v>2696</v>
      </c>
      <c r="C262" s="5" t="s">
        <v>549</v>
      </c>
      <c r="D262" s="27" t="s">
        <v>0</v>
      </c>
      <c r="E262" s="36" t="s">
        <v>1630</v>
      </c>
      <c r="F262" s="29">
        <v>1.5</v>
      </c>
      <c r="G262" s="9" t="s">
        <v>1609</v>
      </c>
      <c r="H262" s="30" t="s">
        <v>1573</v>
      </c>
      <c r="I262" s="31">
        <f t="shared" ref="I262:I266" si="165">F262/0.0025*0.37</f>
        <v>222</v>
      </c>
      <c r="J262" s="31">
        <f t="shared" ref="J262:J266" si="166">F262/0.0025*15.5</f>
        <v>9300</v>
      </c>
      <c r="K262" s="31">
        <f t="shared" ref="K262:K266" si="167">F262/0.0025*1923</f>
        <v>1153800</v>
      </c>
      <c r="Q262" s="9"/>
      <c r="R262" s="9"/>
      <c r="S262" s="9"/>
      <c r="U262" s="28" t="s">
        <v>1950</v>
      </c>
      <c r="V262" s="28" t="s">
        <v>1951</v>
      </c>
    </row>
    <row r="263" spans="1:22" ht="18" customHeight="1" x14ac:dyDescent="0.25">
      <c r="A263" s="7" t="s">
        <v>1613</v>
      </c>
      <c r="B263" s="5" t="s">
        <v>550</v>
      </c>
      <c r="C263" s="5" t="s">
        <v>551</v>
      </c>
      <c r="D263" s="27" t="s">
        <v>0</v>
      </c>
      <c r="E263" s="36" t="s">
        <v>1630</v>
      </c>
      <c r="F263" s="29">
        <v>1.5</v>
      </c>
      <c r="G263" s="9" t="s">
        <v>1609</v>
      </c>
      <c r="H263" s="30" t="s">
        <v>1573</v>
      </c>
      <c r="I263" s="31">
        <f t="shared" si="165"/>
        <v>222</v>
      </c>
      <c r="J263" s="31">
        <f t="shared" si="166"/>
        <v>9300</v>
      </c>
      <c r="K263" s="31">
        <f t="shared" si="167"/>
        <v>1153800</v>
      </c>
      <c r="Q263" s="9"/>
      <c r="R263" s="9"/>
      <c r="S263" s="9"/>
      <c r="U263" s="28" t="s">
        <v>552</v>
      </c>
      <c r="V263" s="28" t="s">
        <v>1952</v>
      </c>
    </row>
    <row r="264" spans="1:22" ht="18" customHeight="1" x14ac:dyDescent="0.25">
      <c r="A264" s="7" t="s">
        <v>1607</v>
      </c>
      <c r="B264" s="4" t="s">
        <v>2697</v>
      </c>
      <c r="C264" s="5" t="s">
        <v>553</v>
      </c>
      <c r="D264" s="27" t="s">
        <v>1571</v>
      </c>
      <c r="E264" s="28" t="s">
        <v>1572</v>
      </c>
      <c r="F264" s="29">
        <v>250</v>
      </c>
      <c r="G264" s="9" t="s">
        <v>1609</v>
      </c>
      <c r="H264" s="30" t="s">
        <v>1573</v>
      </c>
      <c r="I264" s="31">
        <f t="shared" si="165"/>
        <v>37000</v>
      </c>
      <c r="J264" s="31">
        <f t="shared" si="166"/>
        <v>1550000</v>
      </c>
      <c r="K264" s="31">
        <f t="shared" si="167"/>
        <v>192300000</v>
      </c>
      <c r="N264" s="9" t="s">
        <v>10</v>
      </c>
      <c r="P264" s="30" t="s">
        <v>1573</v>
      </c>
      <c r="Q264" s="9"/>
      <c r="R264" s="9"/>
      <c r="S264" s="9"/>
      <c r="U264" s="28" t="s">
        <v>554</v>
      </c>
      <c r="V264" s="28" t="s">
        <v>1893</v>
      </c>
    </row>
    <row r="265" spans="1:22" ht="18" customHeight="1" x14ac:dyDescent="0.25">
      <c r="A265" s="7" t="s">
        <v>1592</v>
      </c>
      <c r="B265" s="5" t="s">
        <v>555</v>
      </c>
      <c r="C265" s="5" t="s">
        <v>556</v>
      </c>
      <c r="D265" s="27" t="s">
        <v>0</v>
      </c>
      <c r="E265" s="36" t="s">
        <v>1630</v>
      </c>
      <c r="F265" s="29">
        <v>1.5</v>
      </c>
      <c r="G265" s="9" t="s">
        <v>1609</v>
      </c>
      <c r="H265" s="30" t="s">
        <v>1573</v>
      </c>
      <c r="I265" s="31">
        <f t="shared" si="165"/>
        <v>222</v>
      </c>
      <c r="J265" s="31">
        <f t="shared" si="166"/>
        <v>9300</v>
      </c>
      <c r="K265" s="31">
        <f t="shared" si="167"/>
        <v>1153800</v>
      </c>
      <c r="Q265" s="9"/>
      <c r="R265" s="9"/>
      <c r="S265" s="9"/>
      <c r="U265" s="28" t="s">
        <v>557</v>
      </c>
      <c r="V265" s="28" t="s">
        <v>1953</v>
      </c>
    </row>
    <row r="266" spans="1:22" ht="18" customHeight="1" x14ac:dyDescent="0.25">
      <c r="A266" s="7" t="s">
        <v>1600</v>
      </c>
      <c r="B266" s="5" t="s">
        <v>558</v>
      </c>
      <c r="C266" s="5" t="s">
        <v>559</v>
      </c>
      <c r="D266" s="27" t="s">
        <v>0</v>
      </c>
      <c r="E266" s="36" t="s">
        <v>1601</v>
      </c>
      <c r="F266" s="29">
        <v>9</v>
      </c>
      <c r="G266" s="9" t="s">
        <v>1609</v>
      </c>
      <c r="H266" s="30" t="s">
        <v>1573</v>
      </c>
      <c r="I266" s="31">
        <f t="shared" si="165"/>
        <v>1332</v>
      </c>
      <c r="J266" s="31">
        <f t="shared" si="166"/>
        <v>55800</v>
      </c>
      <c r="K266" s="31">
        <f t="shared" si="167"/>
        <v>6922800</v>
      </c>
      <c r="Q266" s="9"/>
      <c r="R266" s="9"/>
      <c r="S266" s="9"/>
      <c r="U266" s="28" t="s">
        <v>560</v>
      </c>
      <c r="V266" s="28" t="s">
        <v>1778</v>
      </c>
    </row>
    <row r="267" spans="1:22" ht="18" customHeight="1" x14ac:dyDescent="0.25">
      <c r="A267" s="7" t="s">
        <v>1576</v>
      </c>
      <c r="B267" s="4" t="s">
        <v>2698</v>
      </c>
      <c r="C267" s="5" t="s">
        <v>561</v>
      </c>
      <c r="D267" s="27" t="s">
        <v>1571</v>
      </c>
      <c r="E267" s="28" t="s">
        <v>1572</v>
      </c>
      <c r="F267" s="34">
        <v>3</v>
      </c>
      <c r="G267" s="28" t="s">
        <v>2508</v>
      </c>
      <c r="H267" s="30" t="s">
        <v>1573</v>
      </c>
      <c r="I267" s="31">
        <f>F267*1000/0.0025*0.37</f>
        <v>444000</v>
      </c>
      <c r="J267" s="31">
        <f>F267*1000/0.0025*15.5</f>
        <v>18600000</v>
      </c>
      <c r="K267" s="31">
        <f>F267*1000/0.0025*1923</f>
        <v>2307600000</v>
      </c>
      <c r="N267" s="9" t="s">
        <v>10</v>
      </c>
      <c r="P267" s="30" t="s">
        <v>1573</v>
      </c>
      <c r="Q267" s="9"/>
      <c r="R267" s="9"/>
      <c r="S267" s="9"/>
      <c r="U267" s="28" t="s">
        <v>1954</v>
      </c>
      <c r="V267" s="28" t="s">
        <v>1955</v>
      </c>
    </row>
    <row r="268" spans="1:22" ht="18" customHeight="1" x14ac:dyDescent="0.25">
      <c r="A268" s="7" t="s">
        <v>1576</v>
      </c>
      <c r="B268" s="4" t="s">
        <v>2699</v>
      </c>
      <c r="C268" s="5" t="s">
        <v>562</v>
      </c>
      <c r="D268" s="27" t="s">
        <v>0</v>
      </c>
      <c r="E268" s="36" t="s">
        <v>1630</v>
      </c>
      <c r="F268" s="29">
        <v>1.5</v>
      </c>
      <c r="G268" s="9" t="s">
        <v>1609</v>
      </c>
      <c r="H268" s="30" t="s">
        <v>1573</v>
      </c>
      <c r="I268" s="31">
        <f t="shared" ref="I268:I273" si="168">F268/0.0025*0.37</f>
        <v>222</v>
      </c>
      <c r="J268" s="31">
        <f t="shared" ref="J268:J273" si="169">F268/0.0025*15.5</f>
        <v>9300</v>
      </c>
      <c r="K268" s="31">
        <f t="shared" ref="K268:K273" si="170">F268/0.0025*1923</f>
        <v>1153800</v>
      </c>
      <c r="Q268" s="9"/>
      <c r="R268" s="9"/>
      <c r="S268" s="9"/>
      <c r="U268" s="28" t="s">
        <v>1956</v>
      </c>
      <c r="V268" s="28" t="s">
        <v>1957</v>
      </c>
    </row>
    <row r="269" spans="1:22" ht="18" customHeight="1" x14ac:dyDescent="0.25">
      <c r="A269" s="7" t="s">
        <v>1610</v>
      </c>
      <c r="B269" s="4" t="s">
        <v>2700</v>
      </c>
      <c r="C269" s="5" t="s">
        <v>563</v>
      </c>
      <c r="D269" s="27" t="s">
        <v>0</v>
      </c>
      <c r="E269" s="36" t="s">
        <v>1630</v>
      </c>
      <c r="F269" s="29">
        <v>1.5</v>
      </c>
      <c r="G269" s="9" t="s">
        <v>1609</v>
      </c>
      <c r="H269" s="30" t="s">
        <v>1573</v>
      </c>
      <c r="I269" s="31">
        <f t="shared" si="168"/>
        <v>222</v>
      </c>
      <c r="J269" s="31">
        <f t="shared" si="169"/>
        <v>9300</v>
      </c>
      <c r="K269" s="31">
        <f t="shared" si="170"/>
        <v>1153800</v>
      </c>
      <c r="Q269" s="9"/>
      <c r="R269" s="9"/>
      <c r="S269" s="9"/>
      <c r="U269" s="28" t="s">
        <v>1958</v>
      </c>
      <c r="V269" s="28" t="s">
        <v>1959</v>
      </c>
    </row>
    <row r="270" spans="1:22" ht="18" customHeight="1" x14ac:dyDescent="0.25">
      <c r="A270" s="7" t="s">
        <v>1594</v>
      </c>
      <c r="B270" s="5" t="s">
        <v>564</v>
      </c>
      <c r="C270" s="5" t="s">
        <v>565</v>
      </c>
      <c r="D270" s="27" t="s">
        <v>1571</v>
      </c>
      <c r="E270" s="28" t="s">
        <v>1572</v>
      </c>
      <c r="F270" s="29">
        <v>80</v>
      </c>
      <c r="G270" s="9" t="s">
        <v>1609</v>
      </c>
      <c r="H270" s="30" t="s">
        <v>1573</v>
      </c>
      <c r="I270" s="31">
        <f t="shared" si="168"/>
        <v>11840</v>
      </c>
      <c r="J270" s="31">
        <f t="shared" si="169"/>
        <v>496000</v>
      </c>
      <c r="K270" s="31">
        <f t="shared" si="170"/>
        <v>61536000</v>
      </c>
      <c r="N270" s="9" t="s">
        <v>10</v>
      </c>
      <c r="P270" s="30" t="s">
        <v>1573</v>
      </c>
      <c r="Q270" s="9"/>
      <c r="R270" s="9"/>
      <c r="S270" s="9"/>
      <c r="U270" s="28" t="s">
        <v>566</v>
      </c>
      <c r="V270" s="28" t="s">
        <v>1960</v>
      </c>
    </row>
    <row r="271" spans="1:22" ht="18" customHeight="1" x14ac:dyDescent="0.25">
      <c r="A271" s="7" t="s">
        <v>1610</v>
      </c>
      <c r="B271" s="5" t="s">
        <v>567</v>
      </c>
      <c r="C271" s="5" t="s">
        <v>568</v>
      </c>
      <c r="D271" s="27" t="s">
        <v>0</v>
      </c>
      <c r="E271" s="36" t="s">
        <v>1601</v>
      </c>
      <c r="F271" s="29">
        <v>9</v>
      </c>
      <c r="G271" s="9" t="s">
        <v>1609</v>
      </c>
      <c r="H271" s="30" t="s">
        <v>1573</v>
      </c>
      <c r="I271" s="31">
        <f t="shared" si="168"/>
        <v>1332</v>
      </c>
      <c r="J271" s="31">
        <f t="shared" si="169"/>
        <v>55800</v>
      </c>
      <c r="K271" s="31">
        <f t="shared" si="170"/>
        <v>6922800</v>
      </c>
      <c r="Q271" s="9"/>
      <c r="R271" s="9"/>
      <c r="S271" s="9"/>
      <c r="U271" s="28" t="s">
        <v>569</v>
      </c>
      <c r="V271" s="28" t="s">
        <v>1961</v>
      </c>
    </row>
    <row r="272" spans="1:22" ht="18" customHeight="1" x14ac:dyDescent="0.25">
      <c r="A272" s="6" t="s">
        <v>1588</v>
      </c>
      <c r="B272" s="5" t="s">
        <v>570</v>
      </c>
      <c r="C272" s="5" t="s">
        <v>571</v>
      </c>
      <c r="D272" s="27" t="s">
        <v>0</v>
      </c>
      <c r="E272" s="36" t="s">
        <v>1630</v>
      </c>
      <c r="F272" s="29">
        <v>1.5</v>
      </c>
      <c r="G272" s="9" t="s">
        <v>1609</v>
      </c>
      <c r="H272" s="30" t="s">
        <v>1573</v>
      </c>
      <c r="I272" s="31">
        <f t="shared" si="168"/>
        <v>222</v>
      </c>
      <c r="J272" s="31">
        <f t="shared" si="169"/>
        <v>9300</v>
      </c>
      <c r="K272" s="31">
        <f t="shared" si="170"/>
        <v>1153800</v>
      </c>
      <c r="Q272" s="9"/>
      <c r="R272" s="9"/>
      <c r="S272" s="9"/>
      <c r="U272" s="28">
        <v>0</v>
      </c>
      <c r="V272" s="28">
        <v>0</v>
      </c>
    </row>
    <row r="273" spans="1:22" ht="18" customHeight="1" x14ac:dyDescent="0.25">
      <c r="A273" s="45" t="s">
        <v>1586</v>
      </c>
      <c r="B273" s="5" t="s">
        <v>572</v>
      </c>
      <c r="C273" s="5" t="s">
        <v>573</v>
      </c>
      <c r="D273" s="27" t="s">
        <v>0</v>
      </c>
      <c r="E273" s="36" t="s">
        <v>1599</v>
      </c>
      <c r="F273" s="29">
        <v>30</v>
      </c>
      <c r="G273" s="9" t="s">
        <v>1609</v>
      </c>
      <c r="H273" s="30" t="s">
        <v>1573</v>
      </c>
      <c r="I273" s="31">
        <f t="shared" si="168"/>
        <v>4440</v>
      </c>
      <c r="J273" s="31">
        <f t="shared" si="169"/>
        <v>186000</v>
      </c>
      <c r="K273" s="31">
        <f t="shared" si="170"/>
        <v>23076000</v>
      </c>
      <c r="Q273" s="9"/>
      <c r="R273" s="9"/>
      <c r="S273" s="9"/>
      <c r="U273" s="28" t="s">
        <v>574</v>
      </c>
      <c r="V273" s="28" t="s">
        <v>1962</v>
      </c>
    </row>
    <row r="274" spans="1:22" ht="18" customHeight="1" x14ac:dyDescent="0.25">
      <c r="A274" s="7" t="s">
        <v>1574</v>
      </c>
      <c r="B274" s="5" t="s">
        <v>575</v>
      </c>
      <c r="C274" s="5" t="s">
        <v>576</v>
      </c>
      <c r="D274" s="27" t="s">
        <v>1571</v>
      </c>
      <c r="E274" s="28" t="s">
        <v>1572</v>
      </c>
      <c r="F274" s="34">
        <v>0.5</v>
      </c>
      <c r="G274" s="28" t="s">
        <v>2508</v>
      </c>
      <c r="H274" s="30" t="s">
        <v>1573</v>
      </c>
      <c r="I274" s="31">
        <f>F274*1000/0.0025*0.37</f>
        <v>74000</v>
      </c>
      <c r="J274" s="31">
        <f>F274*1000/0.0025*15.5</f>
        <v>3100000</v>
      </c>
      <c r="K274" s="31">
        <f>F274*1000/0.0025*1923</f>
        <v>384600000</v>
      </c>
      <c r="N274" s="28" t="s">
        <v>578</v>
      </c>
      <c r="Q274" s="9"/>
      <c r="R274" s="9"/>
      <c r="S274" s="9"/>
      <c r="T274" s="33" t="s">
        <v>576</v>
      </c>
      <c r="U274" s="28" t="s">
        <v>577</v>
      </c>
      <c r="V274" s="28" t="s">
        <v>1754</v>
      </c>
    </row>
    <row r="275" spans="1:22" ht="18" customHeight="1" x14ac:dyDescent="0.25">
      <c r="A275" s="7" t="s">
        <v>1581</v>
      </c>
      <c r="B275" s="5" t="s">
        <v>579</v>
      </c>
      <c r="C275" s="5" t="s">
        <v>580</v>
      </c>
      <c r="D275" s="27" t="s">
        <v>0</v>
      </c>
      <c r="E275" s="36" t="s">
        <v>1599</v>
      </c>
      <c r="F275" s="29">
        <v>30</v>
      </c>
      <c r="G275" s="9" t="s">
        <v>1609</v>
      </c>
      <c r="H275" s="30" t="s">
        <v>1573</v>
      </c>
      <c r="I275" s="31">
        <f>F275/0.0025*0.37</f>
        <v>4440</v>
      </c>
      <c r="J275" s="31">
        <f>F275/0.0025*15.5</f>
        <v>186000</v>
      </c>
      <c r="K275" s="31">
        <f>F275/0.0025*1923</f>
        <v>23076000</v>
      </c>
      <c r="Q275" s="9"/>
      <c r="R275" s="9"/>
      <c r="S275" s="9"/>
      <c r="U275" s="28" t="s">
        <v>581</v>
      </c>
      <c r="V275" s="28" t="s">
        <v>1928</v>
      </c>
    </row>
    <row r="276" spans="1:22" ht="18" customHeight="1" x14ac:dyDescent="0.25">
      <c r="A276" s="7" t="s">
        <v>1607</v>
      </c>
      <c r="B276" s="5" t="s">
        <v>582</v>
      </c>
      <c r="C276" s="5" t="s">
        <v>583</v>
      </c>
      <c r="D276" s="27" t="s">
        <v>1571</v>
      </c>
      <c r="E276" s="28" t="s">
        <v>1572</v>
      </c>
      <c r="F276" s="29" t="s">
        <v>77</v>
      </c>
      <c r="H276" s="30" t="s">
        <v>1573</v>
      </c>
      <c r="I276" s="39"/>
      <c r="J276" s="39"/>
      <c r="K276" s="39"/>
      <c r="N276" s="9" t="s">
        <v>77</v>
      </c>
      <c r="P276" s="30" t="s">
        <v>1573</v>
      </c>
      <c r="Q276" s="9" t="s">
        <v>583</v>
      </c>
      <c r="R276" s="9"/>
      <c r="S276" s="9"/>
      <c r="U276" s="28" t="s">
        <v>584</v>
      </c>
      <c r="V276" s="28" t="s">
        <v>1963</v>
      </c>
    </row>
    <row r="277" spans="1:22" ht="18" customHeight="1" x14ac:dyDescent="0.25">
      <c r="B277" s="5" t="s">
        <v>585</v>
      </c>
      <c r="C277" s="5" t="s">
        <v>586</v>
      </c>
      <c r="D277" s="27" t="s">
        <v>1571</v>
      </c>
      <c r="E277" s="28" t="s">
        <v>1572</v>
      </c>
      <c r="F277" s="34">
        <v>2.5</v>
      </c>
      <c r="G277" s="28" t="s">
        <v>2508</v>
      </c>
      <c r="H277" s="30" t="s">
        <v>1573</v>
      </c>
      <c r="I277" s="31">
        <f>F277*1000/0.0025*0.37</f>
        <v>370000</v>
      </c>
      <c r="J277" s="31">
        <f>F277*1000/0.0025*15.5</f>
        <v>15500000</v>
      </c>
      <c r="K277" s="31">
        <f>F277*1000/0.0025*1923</f>
        <v>1923000000</v>
      </c>
      <c r="N277" s="28" t="s">
        <v>73</v>
      </c>
      <c r="P277" s="30" t="s">
        <v>1573</v>
      </c>
      <c r="Q277" s="9"/>
      <c r="R277" s="9"/>
      <c r="S277" s="9"/>
      <c r="U277" s="28" t="s">
        <v>587</v>
      </c>
      <c r="V277" s="28" t="s">
        <v>1964</v>
      </c>
    </row>
    <row r="278" spans="1:22" ht="18" customHeight="1" x14ac:dyDescent="0.25">
      <c r="A278" s="7" t="s">
        <v>1591</v>
      </c>
      <c r="B278" s="4" t="s">
        <v>2701</v>
      </c>
      <c r="C278" s="5" t="s">
        <v>588</v>
      </c>
      <c r="D278" s="27" t="s">
        <v>1571</v>
      </c>
      <c r="E278" s="28" t="s">
        <v>1572</v>
      </c>
      <c r="F278" s="29">
        <v>625</v>
      </c>
      <c r="G278" s="9" t="s">
        <v>1609</v>
      </c>
      <c r="H278" s="30" t="s">
        <v>1573</v>
      </c>
      <c r="I278" s="31">
        <f>F278/0.0025*0.37</f>
        <v>92500</v>
      </c>
      <c r="J278" s="31">
        <f>F278/0.0025*15.5</f>
        <v>3875000</v>
      </c>
      <c r="K278" s="31">
        <f>F278/0.0025*1923</f>
        <v>480750000</v>
      </c>
      <c r="N278" s="28" t="s">
        <v>104</v>
      </c>
      <c r="P278" s="30" t="s">
        <v>1573</v>
      </c>
      <c r="Q278" s="9"/>
      <c r="R278" s="9" t="s">
        <v>588</v>
      </c>
      <c r="S278" s="9"/>
      <c r="U278" s="28" t="s">
        <v>1965</v>
      </c>
      <c r="V278" s="28" t="s">
        <v>1966</v>
      </c>
    </row>
    <row r="279" spans="1:22" ht="18" customHeight="1" x14ac:dyDescent="0.25">
      <c r="A279" s="7" t="s">
        <v>1635</v>
      </c>
      <c r="B279" s="5" t="s">
        <v>589</v>
      </c>
      <c r="C279" s="5" t="s">
        <v>590</v>
      </c>
      <c r="D279" s="27" t="s">
        <v>1571</v>
      </c>
      <c r="E279" s="28" t="s">
        <v>1572</v>
      </c>
      <c r="F279" s="34">
        <v>2.5</v>
      </c>
      <c r="G279" s="28" t="s">
        <v>2508</v>
      </c>
      <c r="H279" s="30" t="s">
        <v>1573</v>
      </c>
      <c r="I279" s="31">
        <f>F279*1000/0.0025*0.37</f>
        <v>370000</v>
      </c>
      <c r="J279" s="31">
        <f>F279*1000/0.0025*15.5</f>
        <v>15500000</v>
      </c>
      <c r="K279" s="31">
        <f>F279*1000/0.0025*1923</f>
        <v>1923000000</v>
      </c>
      <c r="N279" s="35" t="s">
        <v>458</v>
      </c>
      <c r="P279" s="30" t="s">
        <v>1573</v>
      </c>
      <c r="Q279" s="9"/>
      <c r="R279" s="9"/>
      <c r="S279" s="9"/>
      <c r="T279" s="33" t="s">
        <v>590</v>
      </c>
      <c r="U279" s="28" t="s">
        <v>591</v>
      </c>
      <c r="V279" s="28" t="s">
        <v>1762</v>
      </c>
    </row>
    <row r="280" spans="1:22" ht="18" customHeight="1" x14ac:dyDescent="0.25">
      <c r="A280" s="7" t="s">
        <v>1613</v>
      </c>
      <c r="B280" s="5" t="s">
        <v>592</v>
      </c>
      <c r="C280" s="5" t="s">
        <v>593</v>
      </c>
      <c r="D280" s="27" t="s">
        <v>0</v>
      </c>
      <c r="E280" s="36" t="s">
        <v>1630</v>
      </c>
      <c r="F280" s="29">
        <v>1.5</v>
      </c>
      <c r="G280" s="9" t="s">
        <v>1609</v>
      </c>
      <c r="H280" s="30" t="s">
        <v>1573</v>
      </c>
      <c r="I280" s="31">
        <f t="shared" ref="I280:I288" si="171">F280/0.0025*0.37</f>
        <v>222</v>
      </c>
      <c r="J280" s="31">
        <f t="shared" ref="J280:J288" si="172">F280/0.0025*15.5</f>
        <v>9300</v>
      </c>
      <c r="K280" s="31">
        <f t="shared" ref="K280:K288" si="173">F280/0.0025*1923</f>
        <v>1153800</v>
      </c>
      <c r="Q280" s="9" t="s">
        <v>593</v>
      </c>
      <c r="R280" s="9"/>
      <c r="S280" s="9"/>
      <c r="U280" s="28" t="s">
        <v>594</v>
      </c>
      <c r="V280" s="28" t="s">
        <v>1952</v>
      </c>
    </row>
    <row r="281" spans="1:22" ht="18" customHeight="1" x14ac:dyDescent="0.25">
      <c r="A281" s="7" t="s">
        <v>1610</v>
      </c>
      <c r="B281" s="5" t="s">
        <v>595</v>
      </c>
      <c r="C281" s="5" t="s">
        <v>596</v>
      </c>
      <c r="D281" s="27" t="s">
        <v>0</v>
      </c>
      <c r="E281" s="36" t="s">
        <v>2503</v>
      </c>
      <c r="F281" s="29">
        <v>2.5000000000000001E-3</v>
      </c>
      <c r="G281" s="9" t="s">
        <v>1609</v>
      </c>
      <c r="H281" s="30" t="s">
        <v>1573</v>
      </c>
      <c r="I281" s="37">
        <f t="shared" si="171"/>
        <v>0.37</v>
      </c>
      <c r="J281" s="31">
        <f t="shared" si="172"/>
        <v>15.5</v>
      </c>
      <c r="K281" s="31">
        <f t="shared" si="173"/>
        <v>1923</v>
      </c>
      <c r="Q281" s="9"/>
      <c r="R281" s="9"/>
      <c r="S281" s="9"/>
      <c r="U281" s="28" t="s">
        <v>1967</v>
      </c>
      <c r="V281" s="28" t="s">
        <v>1968</v>
      </c>
    </row>
    <row r="282" spans="1:22" ht="18" customHeight="1" x14ac:dyDescent="0.25">
      <c r="A282" s="7" t="s">
        <v>1582</v>
      </c>
      <c r="B282" s="5" t="s">
        <v>597</v>
      </c>
      <c r="C282" s="5" t="s">
        <v>598</v>
      </c>
      <c r="D282" s="27" t="s">
        <v>0</v>
      </c>
      <c r="E282" s="36" t="s">
        <v>1599</v>
      </c>
      <c r="F282" s="29">
        <v>30</v>
      </c>
      <c r="G282" s="9" t="s">
        <v>1609</v>
      </c>
      <c r="H282" s="30" t="s">
        <v>1573</v>
      </c>
      <c r="I282" s="31">
        <f t="shared" si="171"/>
        <v>4440</v>
      </c>
      <c r="J282" s="31">
        <f t="shared" si="172"/>
        <v>186000</v>
      </c>
      <c r="K282" s="31">
        <f t="shared" si="173"/>
        <v>23076000</v>
      </c>
      <c r="Q282" s="9"/>
      <c r="R282" s="9"/>
      <c r="S282" s="9"/>
      <c r="U282" s="28">
        <v>0</v>
      </c>
      <c r="V282" s="28">
        <v>0</v>
      </c>
    </row>
    <row r="283" spans="1:22" ht="18" customHeight="1" x14ac:dyDescent="0.25">
      <c r="A283" s="7" t="s">
        <v>1613</v>
      </c>
      <c r="B283" s="5" t="s">
        <v>599</v>
      </c>
      <c r="C283" s="5" t="s">
        <v>600</v>
      </c>
      <c r="D283" s="27" t="s">
        <v>0</v>
      </c>
      <c r="E283" s="36" t="s">
        <v>1630</v>
      </c>
      <c r="F283" s="29">
        <v>1.5</v>
      </c>
      <c r="G283" s="9" t="s">
        <v>1609</v>
      </c>
      <c r="H283" s="30" t="s">
        <v>1573</v>
      </c>
      <c r="I283" s="31">
        <f t="shared" si="171"/>
        <v>222</v>
      </c>
      <c r="J283" s="31">
        <f t="shared" si="172"/>
        <v>9300</v>
      </c>
      <c r="K283" s="31">
        <f t="shared" si="173"/>
        <v>1153800</v>
      </c>
      <c r="Q283" s="9"/>
      <c r="R283" s="9"/>
      <c r="S283" s="9"/>
      <c r="U283" s="28" t="s">
        <v>601</v>
      </c>
      <c r="V283" s="28" t="s">
        <v>1952</v>
      </c>
    </row>
    <row r="284" spans="1:22" ht="18" customHeight="1" x14ac:dyDescent="0.25">
      <c r="A284" s="7" t="s">
        <v>1628</v>
      </c>
      <c r="B284" s="5" t="s">
        <v>602</v>
      </c>
      <c r="C284" s="5" t="s">
        <v>603</v>
      </c>
      <c r="D284" s="27" t="s">
        <v>0</v>
      </c>
      <c r="E284" s="36" t="s">
        <v>2503</v>
      </c>
      <c r="F284" s="29">
        <v>2.5000000000000001E-3</v>
      </c>
      <c r="G284" s="9" t="s">
        <v>1609</v>
      </c>
      <c r="H284" s="30" t="s">
        <v>1573</v>
      </c>
      <c r="I284" s="37">
        <f t="shared" si="171"/>
        <v>0.37</v>
      </c>
      <c r="J284" s="31">
        <f t="shared" si="172"/>
        <v>15.5</v>
      </c>
      <c r="K284" s="31">
        <f t="shared" si="173"/>
        <v>1923</v>
      </c>
      <c r="Q284" s="9"/>
      <c r="R284" s="9"/>
      <c r="S284" s="9"/>
      <c r="U284" s="28" t="s">
        <v>1969</v>
      </c>
      <c r="V284" s="28" t="s">
        <v>1970</v>
      </c>
    </row>
    <row r="285" spans="1:22" ht="18" customHeight="1" x14ac:dyDescent="0.25">
      <c r="A285" s="7" t="s">
        <v>1613</v>
      </c>
      <c r="B285" s="5" t="s">
        <v>604</v>
      </c>
      <c r="C285" s="5" t="s">
        <v>605</v>
      </c>
      <c r="D285" s="27" t="s">
        <v>0</v>
      </c>
      <c r="E285" s="36" t="s">
        <v>2503</v>
      </c>
      <c r="F285" s="29">
        <v>2.5000000000000001E-3</v>
      </c>
      <c r="G285" s="9" t="s">
        <v>1609</v>
      </c>
      <c r="H285" s="30" t="s">
        <v>1573</v>
      </c>
      <c r="I285" s="37">
        <f t="shared" si="171"/>
        <v>0.37</v>
      </c>
      <c r="J285" s="31">
        <f t="shared" si="172"/>
        <v>15.5</v>
      </c>
      <c r="K285" s="31">
        <f t="shared" si="173"/>
        <v>1923</v>
      </c>
      <c r="Q285" s="9"/>
      <c r="R285" s="9"/>
      <c r="S285" s="9"/>
      <c r="U285" s="28" t="s">
        <v>606</v>
      </c>
      <c r="V285" s="28" t="s">
        <v>1971</v>
      </c>
    </row>
    <row r="286" spans="1:22" ht="18" customHeight="1" x14ac:dyDescent="0.25">
      <c r="A286" s="7" t="s">
        <v>1591</v>
      </c>
      <c r="B286" s="5" t="s">
        <v>607</v>
      </c>
      <c r="C286" s="5" t="s">
        <v>608</v>
      </c>
      <c r="D286" s="27" t="s">
        <v>0</v>
      </c>
      <c r="E286" s="36" t="s">
        <v>1636</v>
      </c>
      <c r="F286" s="29">
        <v>1.5</v>
      </c>
      <c r="G286" s="9" t="s">
        <v>1609</v>
      </c>
      <c r="H286" s="30" t="s">
        <v>1573</v>
      </c>
      <c r="I286" s="31">
        <f t="shared" si="171"/>
        <v>222</v>
      </c>
      <c r="J286" s="31">
        <f t="shared" si="172"/>
        <v>9300</v>
      </c>
      <c r="K286" s="31">
        <f t="shared" si="173"/>
        <v>1153800</v>
      </c>
      <c r="Q286" s="9"/>
      <c r="R286" s="9"/>
      <c r="S286" s="9"/>
      <c r="U286" s="28">
        <v>0</v>
      </c>
      <c r="V286" s="28">
        <v>0</v>
      </c>
    </row>
    <row r="287" spans="1:22" ht="18" customHeight="1" x14ac:dyDescent="0.25">
      <c r="A287" s="7" t="s">
        <v>1637</v>
      </c>
      <c r="B287" s="4" t="s">
        <v>2702</v>
      </c>
      <c r="C287" s="5" t="s">
        <v>609</v>
      </c>
      <c r="D287" s="27" t="s">
        <v>0</v>
      </c>
      <c r="E287" s="36" t="s">
        <v>2503</v>
      </c>
      <c r="F287" s="29">
        <v>2.5000000000000001E-3</v>
      </c>
      <c r="G287" s="9" t="s">
        <v>1609</v>
      </c>
      <c r="H287" s="30" t="s">
        <v>1573</v>
      </c>
      <c r="I287" s="37">
        <f t="shared" si="171"/>
        <v>0.37</v>
      </c>
      <c r="J287" s="31">
        <f t="shared" si="172"/>
        <v>15.5</v>
      </c>
      <c r="K287" s="31">
        <f t="shared" si="173"/>
        <v>1923</v>
      </c>
      <c r="Q287" s="9"/>
      <c r="R287" s="9"/>
      <c r="S287" s="9"/>
      <c r="U287" s="28" t="s">
        <v>1972</v>
      </c>
      <c r="V287" s="28" t="s">
        <v>1973</v>
      </c>
    </row>
    <row r="288" spans="1:22" ht="18" customHeight="1" x14ac:dyDescent="0.25">
      <c r="A288" s="7" t="s">
        <v>1592</v>
      </c>
      <c r="B288" s="5" t="s">
        <v>610</v>
      </c>
      <c r="C288" s="5" t="s">
        <v>611</v>
      </c>
      <c r="D288" s="27" t="s">
        <v>0</v>
      </c>
      <c r="E288" s="36" t="s">
        <v>1630</v>
      </c>
      <c r="F288" s="29">
        <v>1.5</v>
      </c>
      <c r="G288" s="9" t="s">
        <v>1609</v>
      </c>
      <c r="H288" s="30" t="s">
        <v>1573</v>
      </c>
      <c r="I288" s="31">
        <f t="shared" si="171"/>
        <v>222</v>
      </c>
      <c r="J288" s="31">
        <f t="shared" si="172"/>
        <v>9300</v>
      </c>
      <c r="K288" s="31">
        <f t="shared" si="173"/>
        <v>1153800</v>
      </c>
      <c r="Q288" s="9"/>
      <c r="R288" s="9"/>
      <c r="S288" s="9"/>
      <c r="U288" s="28" t="s">
        <v>612</v>
      </c>
      <c r="V288" s="28" t="s">
        <v>1974</v>
      </c>
    </row>
    <row r="289" spans="1:22" ht="18" customHeight="1" x14ac:dyDescent="0.25">
      <c r="A289" s="7" t="s">
        <v>1581</v>
      </c>
      <c r="B289" s="5" t="s">
        <v>613</v>
      </c>
      <c r="C289" s="5" t="s">
        <v>614</v>
      </c>
      <c r="D289" s="27" t="s">
        <v>1571</v>
      </c>
      <c r="E289" s="28" t="s">
        <v>1572</v>
      </c>
      <c r="F289" s="34">
        <v>1</v>
      </c>
      <c r="G289" s="28" t="s">
        <v>2508</v>
      </c>
      <c r="H289" s="30" t="s">
        <v>1573</v>
      </c>
      <c r="I289" s="31">
        <f>F289*1000/0.0025*0.37</f>
        <v>148000</v>
      </c>
      <c r="J289" s="31">
        <f>F289*1000/0.0025*15.5</f>
        <v>6200000</v>
      </c>
      <c r="K289" s="31">
        <f>F289*1000/0.0025*1923</f>
        <v>769200000</v>
      </c>
      <c r="N289" s="46" t="s">
        <v>15</v>
      </c>
      <c r="P289" s="30" t="s">
        <v>1573</v>
      </c>
      <c r="Q289" s="9"/>
      <c r="R289" s="9" t="s">
        <v>261</v>
      </c>
      <c r="S289" s="9"/>
      <c r="U289" s="28">
        <v>0</v>
      </c>
      <c r="V289" s="28">
        <v>0</v>
      </c>
    </row>
    <row r="290" spans="1:22" ht="18" customHeight="1" x14ac:dyDescent="0.25">
      <c r="B290" s="4" t="s">
        <v>2703</v>
      </c>
      <c r="C290" s="5" t="s">
        <v>615</v>
      </c>
      <c r="D290" s="27" t="s">
        <v>0</v>
      </c>
      <c r="E290" s="36" t="s">
        <v>1601</v>
      </c>
      <c r="F290" s="29">
        <v>9</v>
      </c>
      <c r="G290" s="9" t="s">
        <v>1609</v>
      </c>
      <c r="H290" s="30" t="s">
        <v>1573</v>
      </c>
      <c r="I290" s="31">
        <f>F290/0.0025*0.37</f>
        <v>1332</v>
      </c>
      <c r="J290" s="31">
        <f>F290/0.0025*15.5</f>
        <v>55800</v>
      </c>
      <c r="K290" s="31">
        <f>F290/0.0025*1923</f>
        <v>6922800</v>
      </c>
      <c r="N290" s="46"/>
      <c r="Q290" s="9"/>
      <c r="R290" s="9"/>
      <c r="S290" s="9"/>
      <c r="U290" s="28">
        <v>0</v>
      </c>
      <c r="V290" s="28">
        <v>0</v>
      </c>
    </row>
    <row r="291" spans="1:22" ht="18" customHeight="1" x14ac:dyDescent="0.25">
      <c r="A291" s="45" t="s">
        <v>1586</v>
      </c>
      <c r="B291" s="5" t="s">
        <v>616</v>
      </c>
      <c r="C291" s="5" t="s">
        <v>617</v>
      </c>
      <c r="D291" s="27" t="s">
        <v>1571</v>
      </c>
      <c r="E291" s="28" t="s">
        <v>1572</v>
      </c>
      <c r="F291" s="29" t="s">
        <v>77</v>
      </c>
      <c r="H291" s="30" t="s">
        <v>1573</v>
      </c>
      <c r="I291" s="39"/>
      <c r="J291" s="39"/>
      <c r="K291" s="39"/>
      <c r="Q291" s="9"/>
      <c r="R291" s="9"/>
      <c r="S291" s="9"/>
      <c r="U291" s="28" t="s">
        <v>618</v>
      </c>
      <c r="V291" s="28" t="s">
        <v>1891</v>
      </c>
    </row>
    <row r="292" spans="1:22" ht="18" customHeight="1" x14ac:dyDescent="0.25">
      <c r="A292" s="7" t="s">
        <v>1613</v>
      </c>
      <c r="B292" s="5" t="s">
        <v>619</v>
      </c>
      <c r="C292" s="5" t="s">
        <v>620</v>
      </c>
      <c r="D292" s="27" t="s">
        <v>1571</v>
      </c>
      <c r="E292" s="28" t="s">
        <v>1572</v>
      </c>
      <c r="F292" s="29">
        <v>891.66700000000003</v>
      </c>
      <c r="G292" s="9" t="s">
        <v>2506</v>
      </c>
      <c r="H292" s="30" t="s">
        <v>1573</v>
      </c>
      <c r="I292" s="31">
        <f t="shared" ref="I292:I295" si="174">F292/0.0025*0.37</f>
        <v>131966.71599999999</v>
      </c>
      <c r="J292" s="31">
        <f t="shared" ref="J292:J295" si="175">F292/0.0025*15.5</f>
        <v>5528335.3999999994</v>
      </c>
      <c r="K292" s="31">
        <f t="shared" ref="K292:K295" si="176">F292/0.0025*1923</f>
        <v>685870256.39999998</v>
      </c>
      <c r="Q292" s="9"/>
      <c r="R292" s="9"/>
      <c r="S292" s="9"/>
      <c r="U292" s="28" t="s">
        <v>621</v>
      </c>
      <c r="V292" s="28" t="s">
        <v>1975</v>
      </c>
    </row>
    <row r="293" spans="1:22" ht="18" customHeight="1" x14ac:dyDescent="0.25">
      <c r="A293" s="7" t="s">
        <v>1581</v>
      </c>
      <c r="B293" s="5" t="s">
        <v>622</v>
      </c>
      <c r="C293" s="5" t="s">
        <v>623</v>
      </c>
      <c r="D293" s="27" t="s">
        <v>0</v>
      </c>
      <c r="E293" s="36" t="s">
        <v>1601</v>
      </c>
      <c r="F293" s="29">
        <v>9</v>
      </c>
      <c r="G293" s="9" t="s">
        <v>1609</v>
      </c>
      <c r="H293" s="30" t="s">
        <v>1573</v>
      </c>
      <c r="I293" s="31">
        <f t="shared" si="174"/>
        <v>1332</v>
      </c>
      <c r="J293" s="31">
        <f t="shared" si="175"/>
        <v>55800</v>
      </c>
      <c r="K293" s="31">
        <f t="shared" si="176"/>
        <v>6922800</v>
      </c>
      <c r="Q293" s="9"/>
      <c r="R293" s="9"/>
      <c r="S293" s="9"/>
      <c r="U293" s="28">
        <v>0</v>
      </c>
      <c r="V293" s="28">
        <v>0</v>
      </c>
    </row>
    <row r="294" spans="1:22" ht="18" customHeight="1" x14ac:dyDescent="0.25">
      <c r="A294" s="7" t="s">
        <v>1581</v>
      </c>
      <c r="B294" s="4" t="s">
        <v>2704</v>
      </c>
      <c r="C294" s="5" t="s">
        <v>624</v>
      </c>
      <c r="D294" s="27" t="s">
        <v>0</v>
      </c>
      <c r="E294" s="36" t="s">
        <v>2503</v>
      </c>
      <c r="F294" s="29">
        <v>2.5000000000000001E-3</v>
      </c>
      <c r="G294" s="9" t="s">
        <v>1609</v>
      </c>
      <c r="H294" s="30" t="s">
        <v>1573</v>
      </c>
      <c r="I294" s="37">
        <f t="shared" si="174"/>
        <v>0.37</v>
      </c>
      <c r="J294" s="31">
        <f t="shared" si="175"/>
        <v>15.5</v>
      </c>
      <c r="K294" s="31">
        <f t="shared" si="176"/>
        <v>1923</v>
      </c>
      <c r="Q294" s="9"/>
      <c r="R294" s="9"/>
      <c r="S294" s="9"/>
      <c r="U294" s="28" t="s">
        <v>625</v>
      </c>
      <c r="V294" s="28" t="s">
        <v>1927</v>
      </c>
    </row>
    <row r="295" spans="1:22" ht="18" customHeight="1" x14ac:dyDescent="0.25">
      <c r="A295" s="7" t="s">
        <v>1597</v>
      </c>
      <c r="B295" s="4" t="s">
        <v>2705</v>
      </c>
      <c r="C295" s="5" t="s">
        <v>626</v>
      </c>
      <c r="D295" s="27" t="s">
        <v>0</v>
      </c>
      <c r="E295" s="36" t="s">
        <v>1599</v>
      </c>
      <c r="F295" s="29">
        <v>30</v>
      </c>
      <c r="G295" s="9" t="s">
        <v>1609</v>
      </c>
      <c r="H295" s="30" t="s">
        <v>1573</v>
      </c>
      <c r="I295" s="31">
        <f t="shared" si="174"/>
        <v>4440</v>
      </c>
      <c r="J295" s="31">
        <f t="shared" si="175"/>
        <v>186000</v>
      </c>
      <c r="K295" s="31">
        <f t="shared" si="176"/>
        <v>23076000</v>
      </c>
      <c r="Q295" s="9"/>
      <c r="R295" s="9"/>
      <c r="S295" s="9"/>
      <c r="U295" s="28" t="s">
        <v>627</v>
      </c>
      <c r="V295" s="28" t="s">
        <v>1922</v>
      </c>
    </row>
    <row r="296" spans="1:22" ht="18" customHeight="1" x14ac:dyDescent="0.25">
      <c r="A296" s="7" t="s">
        <v>1582</v>
      </c>
      <c r="B296" s="4" t="s">
        <v>2706</v>
      </c>
      <c r="C296" s="5" t="s">
        <v>628</v>
      </c>
      <c r="D296" s="27" t="s">
        <v>1571</v>
      </c>
      <c r="E296" s="28" t="s">
        <v>1572</v>
      </c>
      <c r="F296" s="29" t="s">
        <v>77</v>
      </c>
      <c r="H296" s="30" t="s">
        <v>1573</v>
      </c>
      <c r="I296" s="39"/>
      <c r="J296" s="39"/>
      <c r="K296" s="39"/>
      <c r="N296" s="9" t="s">
        <v>77</v>
      </c>
      <c r="P296" s="30" t="s">
        <v>1573</v>
      </c>
      <c r="Q296" s="9"/>
      <c r="R296" s="9"/>
      <c r="S296" s="9"/>
      <c r="U296" s="28" t="s">
        <v>629</v>
      </c>
      <c r="V296" s="28" t="s">
        <v>1976</v>
      </c>
    </row>
    <row r="297" spans="1:22" ht="18" customHeight="1" x14ac:dyDescent="0.25">
      <c r="A297" s="7" t="s">
        <v>1591</v>
      </c>
      <c r="B297" s="4" t="s">
        <v>2707</v>
      </c>
      <c r="C297" s="5" t="s">
        <v>630</v>
      </c>
      <c r="D297" s="27" t="s">
        <v>0</v>
      </c>
      <c r="E297" s="36" t="s">
        <v>1599</v>
      </c>
      <c r="F297" s="29">
        <v>30</v>
      </c>
      <c r="G297" s="9" t="s">
        <v>1609</v>
      </c>
      <c r="H297" s="30" t="s">
        <v>1573</v>
      </c>
      <c r="I297" s="31">
        <f t="shared" ref="I297:I298" si="177">F297/0.0025*0.37</f>
        <v>4440</v>
      </c>
      <c r="J297" s="31">
        <f t="shared" ref="J297:J298" si="178">F297/0.0025*15.5</f>
        <v>186000</v>
      </c>
      <c r="K297" s="31">
        <f t="shared" ref="K297:K298" si="179">F297/0.0025*1923</f>
        <v>23076000</v>
      </c>
      <c r="Q297" s="9"/>
      <c r="R297" s="9"/>
      <c r="S297" s="9"/>
      <c r="U297" s="28" t="s">
        <v>631</v>
      </c>
      <c r="V297" s="28" t="s">
        <v>1778</v>
      </c>
    </row>
    <row r="298" spans="1:22" ht="18" customHeight="1" x14ac:dyDescent="0.25">
      <c r="A298" s="7" t="s">
        <v>1592</v>
      </c>
      <c r="B298" s="5" t="s">
        <v>632</v>
      </c>
      <c r="C298" s="5" t="s">
        <v>633</v>
      </c>
      <c r="D298" s="27" t="s">
        <v>0</v>
      </c>
      <c r="E298" s="36" t="s">
        <v>1630</v>
      </c>
      <c r="F298" s="29">
        <v>1.5</v>
      </c>
      <c r="G298" s="9" t="s">
        <v>1609</v>
      </c>
      <c r="H298" s="30" t="s">
        <v>1573</v>
      </c>
      <c r="I298" s="31">
        <f t="shared" si="177"/>
        <v>222</v>
      </c>
      <c r="J298" s="31">
        <f t="shared" si="178"/>
        <v>9300</v>
      </c>
      <c r="K298" s="31">
        <f t="shared" si="179"/>
        <v>1153800</v>
      </c>
      <c r="Q298" s="9"/>
      <c r="R298" s="9"/>
      <c r="S298" s="9"/>
      <c r="U298" s="28" t="s">
        <v>1977</v>
      </c>
      <c r="V298" s="28" t="s">
        <v>1978</v>
      </c>
    </row>
    <row r="299" spans="1:22" ht="18" customHeight="1" x14ac:dyDescent="0.25">
      <c r="A299" s="7" t="s">
        <v>1605</v>
      </c>
      <c r="B299" s="4" t="s">
        <v>2708</v>
      </c>
      <c r="C299" s="5" t="s">
        <v>634</v>
      </c>
      <c r="D299" s="27" t="s">
        <v>1571</v>
      </c>
      <c r="E299" s="28" t="s">
        <v>1572</v>
      </c>
      <c r="F299" s="34">
        <v>12.5</v>
      </c>
      <c r="G299" s="28" t="s">
        <v>2508</v>
      </c>
      <c r="H299" s="30" t="s">
        <v>1573</v>
      </c>
      <c r="I299" s="31">
        <f t="shared" ref="I299:I300" si="180">F299*1000/0.0025*0.37</f>
        <v>1850000</v>
      </c>
      <c r="J299" s="31">
        <f t="shared" ref="J299:J300" si="181">F299*1000/0.0025*15.5</f>
        <v>77500000</v>
      </c>
      <c r="K299" s="31">
        <f t="shared" ref="K299:K300" si="182">F299*1000/0.0025*1923</f>
        <v>9615000000</v>
      </c>
      <c r="N299" s="28" t="s">
        <v>388</v>
      </c>
      <c r="P299" s="30" t="s">
        <v>1573</v>
      </c>
      <c r="Q299" s="9"/>
      <c r="R299" s="9"/>
      <c r="S299" s="9"/>
      <c r="T299" s="33" t="s">
        <v>634</v>
      </c>
      <c r="U299" s="28" t="s">
        <v>635</v>
      </c>
      <c r="V299" s="28" t="s">
        <v>1927</v>
      </c>
    </row>
    <row r="300" spans="1:22" ht="18" customHeight="1" x14ac:dyDescent="0.25">
      <c r="B300" s="4" t="s">
        <v>2709</v>
      </c>
      <c r="C300" s="5" t="s">
        <v>636</v>
      </c>
      <c r="D300" s="27" t="s">
        <v>1571</v>
      </c>
      <c r="E300" s="28" t="s">
        <v>1572</v>
      </c>
      <c r="F300" s="34">
        <v>4.17</v>
      </c>
      <c r="G300" s="28" t="s">
        <v>2508</v>
      </c>
      <c r="H300" s="30" t="s">
        <v>1573</v>
      </c>
      <c r="I300" s="31">
        <f t="shared" si="180"/>
        <v>617160</v>
      </c>
      <c r="J300" s="31">
        <f t="shared" si="181"/>
        <v>25854000</v>
      </c>
      <c r="K300" s="31">
        <f t="shared" si="182"/>
        <v>3207564000</v>
      </c>
      <c r="N300" s="28" t="s">
        <v>15</v>
      </c>
      <c r="Q300" s="9"/>
      <c r="R300" s="9"/>
      <c r="S300" s="9"/>
      <c r="U300" s="28" t="s">
        <v>637</v>
      </c>
      <c r="V300" s="28" t="s">
        <v>1979</v>
      </c>
    </row>
    <row r="301" spans="1:22" ht="18" customHeight="1" x14ac:dyDescent="0.25">
      <c r="A301" s="35" t="s">
        <v>1595</v>
      </c>
      <c r="B301" s="4" t="s">
        <v>2710</v>
      </c>
      <c r="C301" s="5" t="s">
        <v>638</v>
      </c>
      <c r="D301" s="27" t="s">
        <v>0</v>
      </c>
      <c r="E301" s="36" t="s">
        <v>1630</v>
      </c>
      <c r="F301" s="29">
        <v>1.5</v>
      </c>
      <c r="G301" s="9" t="s">
        <v>1609</v>
      </c>
      <c r="H301" s="30" t="s">
        <v>1573</v>
      </c>
      <c r="I301" s="31">
        <f t="shared" ref="I301:I302" si="183">F301/0.0025*0.37</f>
        <v>222</v>
      </c>
      <c r="J301" s="31">
        <f t="shared" ref="J301:J302" si="184">F301/0.0025*15.5</f>
        <v>9300</v>
      </c>
      <c r="K301" s="31">
        <f t="shared" ref="K301:K302" si="185">F301/0.0025*1923</f>
        <v>1153800</v>
      </c>
      <c r="Q301" s="9" t="s">
        <v>638</v>
      </c>
      <c r="R301" s="9"/>
      <c r="S301" s="9"/>
      <c r="U301" s="28" t="s">
        <v>639</v>
      </c>
      <c r="V301" s="28" t="s">
        <v>1771</v>
      </c>
    </row>
    <row r="302" spans="1:22" ht="18" customHeight="1" x14ac:dyDescent="0.25">
      <c r="A302" s="35" t="s">
        <v>1595</v>
      </c>
      <c r="B302" s="4" t="s">
        <v>2711</v>
      </c>
      <c r="C302" s="5" t="s">
        <v>640</v>
      </c>
      <c r="D302" s="27" t="s">
        <v>0</v>
      </c>
      <c r="E302" s="36" t="s">
        <v>1630</v>
      </c>
      <c r="F302" s="29">
        <v>1.5</v>
      </c>
      <c r="G302" s="9" t="s">
        <v>1609</v>
      </c>
      <c r="H302" s="30" t="s">
        <v>1573</v>
      </c>
      <c r="I302" s="31">
        <f t="shared" si="183"/>
        <v>222</v>
      </c>
      <c r="J302" s="31">
        <f t="shared" si="184"/>
        <v>9300</v>
      </c>
      <c r="K302" s="31">
        <f t="shared" si="185"/>
        <v>1153800</v>
      </c>
      <c r="Q302" s="9"/>
      <c r="R302" s="9"/>
      <c r="S302" s="9"/>
      <c r="U302" s="28" t="s">
        <v>1980</v>
      </c>
      <c r="V302" s="28" t="s">
        <v>1981</v>
      </c>
    </row>
    <row r="303" spans="1:22" ht="18" customHeight="1" x14ac:dyDescent="0.25">
      <c r="A303" s="7" t="s">
        <v>1592</v>
      </c>
      <c r="B303" s="5" t="s">
        <v>641</v>
      </c>
      <c r="C303" s="5" t="s">
        <v>642</v>
      </c>
      <c r="F303" s="29" t="s">
        <v>1608</v>
      </c>
      <c r="I303" s="39"/>
      <c r="J303" s="39"/>
      <c r="K303" s="39"/>
      <c r="Q303" s="9"/>
      <c r="R303" s="9"/>
      <c r="S303" s="9"/>
      <c r="U303" s="28">
        <v>0</v>
      </c>
      <c r="V303" s="28">
        <v>0</v>
      </c>
    </row>
    <row r="304" spans="1:22" ht="18" customHeight="1" x14ac:dyDescent="0.25">
      <c r="A304" s="7" t="s">
        <v>1581</v>
      </c>
      <c r="B304" s="5" t="s">
        <v>643</v>
      </c>
      <c r="C304" s="5" t="s">
        <v>644</v>
      </c>
      <c r="D304" s="27" t="s">
        <v>0</v>
      </c>
      <c r="E304" s="36" t="s">
        <v>2503</v>
      </c>
      <c r="F304" s="29">
        <v>2.5000000000000001E-3</v>
      </c>
      <c r="G304" s="9" t="s">
        <v>1609</v>
      </c>
      <c r="H304" s="30" t="s">
        <v>1573</v>
      </c>
      <c r="I304" s="37">
        <f t="shared" ref="I304:I319" si="186">F304/0.0025*0.37</f>
        <v>0.37</v>
      </c>
      <c r="J304" s="31">
        <f t="shared" ref="J304:J319" si="187">F304/0.0025*15.5</f>
        <v>15.5</v>
      </c>
      <c r="K304" s="31">
        <f t="shared" ref="K304:K319" si="188">F304/0.0025*1923</f>
        <v>1923</v>
      </c>
      <c r="Q304" s="9"/>
      <c r="R304" s="9"/>
      <c r="S304" s="9"/>
      <c r="U304" s="28">
        <v>0</v>
      </c>
      <c r="V304" s="28">
        <v>0</v>
      </c>
    </row>
    <row r="305" spans="1:22" ht="18" customHeight="1" x14ac:dyDescent="0.25">
      <c r="A305" s="7" t="s">
        <v>1586</v>
      </c>
      <c r="B305" s="5" t="s">
        <v>645</v>
      </c>
      <c r="C305" s="5" t="s">
        <v>646</v>
      </c>
      <c r="D305" s="27" t="s">
        <v>0</v>
      </c>
      <c r="E305" s="36" t="s">
        <v>1599</v>
      </c>
      <c r="F305" s="29">
        <v>30</v>
      </c>
      <c r="G305" s="9" t="s">
        <v>1609</v>
      </c>
      <c r="H305" s="30" t="s">
        <v>1573</v>
      </c>
      <c r="I305" s="31">
        <f t="shared" si="186"/>
        <v>4440</v>
      </c>
      <c r="J305" s="31">
        <f t="shared" si="187"/>
        <v>186000</v>
      </c>
      <c r="K305" s="31">
        <f t="shared" si="188"/>
        <v>23076000</v>
      </c>
      <c r="Q305" s="9"/>
      <c r="R305" s="9"/>
      <c r="S305" s="9"/>
      <c r="U305" s="28" t="s">
        <v>647</v>
      </c>
      <c r="V305" s="28" t="s">
        <v>1982</v>
      </c>
    </row>
    <row r="306" spans="1:22" ht="18" customHeight="1" x14ac:dyDescent="0.25">
      <c r="A306" s="45" t="s">
        <v>1586</v>
      </c>
      <c r="B306" s="5" t="s">
        <v>648</v>
      </c>
      <c r="C306" s="5" t="s">
        <v>649</v>
      </c>
      <c r="D306" s="27" t="s">
        <v>0</v>
      </c>
      <c r="E306" s="36" t="s">
        <v>1599</v>
      </c>
      <c r="F306" s="29">
        <v>30</v>
      </c>
      <c r="G306" s="9" t="s">
        <v>1609</v>
      </c>
      <c r="H306" s="30" t="s">
        <v>1573</v>
      </c>
      <c r="I306" s="31">
        <f t="shared" si="186"/>
        <v>4440</v>
      </c>
      <c r="J306" s="31">
        <f t="shared" si="187"/>
        <v>186000</v>
      </c>
      <c r="K306" s="31">
        <f t="shared" si="188"/>
        <v>23076000</v>
      </c>
      <c r="Q306" s="9"/>
      <c r="R306" s="9"/>
      <c r="S306" s="9"/>
      <c r="U306" s="28" t="s">
        <v>650</v>
      </c>
      <c r="V306" s="28" t="s">
        <v>1943</v>
      </c>
    </row>
    <row r="307" spans="1:22" ht="18" customHeight="1" x14ac:dyDescent="0.25">
      <c r="A307" s="7" t="s">
        <v>1632</v>
      </c>
      <c r="B307" s="5" t="s">
        <v>651</v>
      </c>
      <c r="C307" s="5" t="s">
        <v>652</v>
      </c>
      <c r="D307" s="27" t="s">
        <v>1571</v>
      </c>
      <c r="E307" s="28" t="s">
        <v>1572</v>
      </c>
      <c r="F307" s="29">
        <v>80</v>
      </c>
      <c r="G307" s="9" t="s">
        <v>1609</v>
      </c>
      <c r="H307" s="30" t="s">
        <v>1573</v>
      </c>
      <c r="I307" s="31">
        <f t="shared" si="186"/>
        <v>11840</v>
      </c>
      <c r="J307" s="31">
        <f t="shared" si="187"/>
        <v>496000</v>
      </c>
      <c r="K307" s="31">
        <f t="shared" si="188"/>
        <v>61536000</v>
      </c>
      <c r="N307" s="28" t="s">
        <v>164</v>
      </c>
      <c r="P307" s="30" t="s">
        <v>1573</v>
      </c>
      <c r="Q307" s="9"/>
      <c r="R307" s="9"/>
      <c r="S307" s="9"/>
      <c r="T307" s="33" t="s">
        <v>652</v>
      </c>
      <c r="U307" s="28" t="s">
        <v>1983</v>
      </c>
      <c r="V307" s="28" t="s">
        <v>1984</v>
      </c>
    </row>
    <row r="308" spans="1:22" ht="18" customHeight="1" x14ac:dyDescent="0.25">
      <c r="A308" s="7" t="s">
        <v>1610</v>
      </c>
      <c r="B308" s="4" t="s">
        <v>2712</v>
      </c>
      <c r="C308" s="5" t="s">
        <v>653</v>
      </c>
      <c r="D308" s="27" t="s">
        <v>0</v>
      </c>
      <c r="E308" s="36" t="s">
        <v>1599</v>
      </c>
      <c r="F308" s="29">
        <v>30</v>
      </c>
      <c r="G308" s="9" t="s">
        <v>1609</v>
      </c>
      <c r="H308" s="30" t="s">
        <v>1573</v>
      </c>
      <c r="I308" s="31">
        <f t="shared" si="186"/>
        <v>4440</v>
      </c>
      <c r="J308" s="31">
        <f t="shared" si="187"/>
        <v>186000</v>
      </c>
      <c r="K308" s="31">
        <f t="shared" si="188"/>
        <v>23076000</v>
      </c>
      <c r="Q308" s="9"/>
      <c r="R308" s="9"/>
      <c r="S308" s="9"/>
      <c r="U308" s="28" t="s">
        <v>654</v>
      </c>
      <c r="V308" s="28" t="s">
        <v>1925</v>
      </c>
    </row>
    <row r="309" spans="1:22" ht="18" customHeight="1" x14ac:dyDescent="0.25">
      <c r="B309" s="4" t="s">
        <v>2713</v>
      </c>
      <c r="C309" s="5" t="s">
        <v>655</v>
      </c>
      <c r="D309" s="27" t="s">
        <v>0</v>
      </c>
      <c r="E309" s="36" t="s">
        <v>1630</v>
      </c>
      <c r="F309" s="29">
        <v>1.5</v>
      </c>
      <c r="G309" s="9" t="s">
        <v>1609</v>
      </c>
      <c r="H309" s="30" t="s">
        <v>1573</v>
      </c>
      <c r="I309" s="31">
        <f t="shared" si="186"/>
        <v>222</v>
      </c>
      <c r="J309" s="31">
        <f t="shared" si="187"/>
        <v>9300</v>
      </c>
      <c r="K309" s="31">
        <f t="shared" si="188"/>
        <v>1153800</v>
      </c>
      <c r="Q309" s="9"/>
      <c r="R309" s="9"/>
      <c r="S309" s="9"/>
      <c r="U309" s="28" t="s">
        <v>656</v>
      </c>
      <c r="V309" s="28" t="s">
        <v>1985</v>
      </c>
    </row>
    <row r="310" spans="1:22" ht="18" customHeight="1" x14ac:dyDescent="0.25">
      <c r="A310" s="7" t="s">
        <v>1637</v>
      </c>
      <c r="B310" s="4" t="s">
        <v>2714</v>
      </c>
      <c r="C310" s="5" t="s">
        <v>657</v>
      </c>
      <c r="D310" s="27" t="s">
        <v>0</v>
      </c>
      <c r="E310" s="36" t="s">
        <v>1599</v>
      </c>
      <c r="F310" s="29">
        <v>30</v>
      </c>
      <c r="G310" s="9" t="s">
        <v>1609</v>
      </c>
      <c r="H310" s="30" t="s">
        <v>1573</v>
      </c>
      <c r="I310" s="31">
        <f t="shared" si="186"/>
        <v>4440</v>
      </c>
      <c r="J310" s="31">
        <f t="shared" si="187"/>
        <v>186000</v>
      </c>
      <c r="K310" s="31">
        <f t="shared" si="188"/>
        <v>23076000</v>
      </c>
      <c r="Q310" s="9"/>
      <c r="R310" s="9"/>
      <c r="S310" s="9"/>
      <c r="U310" s="28" t="s">
        <v>658</v>
      </c>
      <c r="V310" s="28" t="s">
        <v>1986</v>
      </c>
    </row>
    <row r="311" spans="1:22" ht="18" customHeight="1" x14ac:dyDescent="0.25">
      <c r="A311" s="7" t="s">
        <v>1576</v>
      </c>
      <c r="B311" s="4" t="s">
        <v>2715</v>
      </c>
      <c r="C311" s="5" t="s">
        <v>659</v>
      </c>
      <c r="D311" s="27" t="s">
        <v>1571</v>
      </c>
      <c r="E311" s="28" t="s">
        <v>1572</v>
      </c>
      <c r="F311" s="29">
        <v>100</v>
      </c>
      <c r="G311" s="9" t="s">
        <v>1609</v>
      </c>
      <c r="H311" s="30" t="s">
        <v>1573</v>
      </c>
      <c r="I311" s="31">
        <f t="shared" si="186"/>
        <v>14800</v>
      </c>
      <c r="J311" s="31">
        <f t="shared" si="187"/>
        <v>620000</v>
      </c>
      <c r="K311" s="31">
        <f t="shared" si="188"/>
        <v>76920000</v>
      </c>
      <c r="N311" s="9" t="s">
        <v>77</v>
      </c>
      <c r="P311" s="30" t="s">
        <v>1573</v>
      </c>
      <c r="Q311" s="9"/>
      <c r="R311" s="9"/>
      <c r="S311" s="9"/>
      <c r="U311" s="28" t="s">
        <v>660</v>
      </c>
      <c r="V311" s="28" t="s">
        <v>1987</v>
      </c>
    </row>
    <row r="312" spans="1:22" ht="18" customHeight="1" x14ac:dyDescent="0.25">
      <c r="A312" s="7" t="s">
        <v>1576</v>
      </c>
      <c r="B312" s="5" t="s">
        <v>661</v>
      </c>
      <c r="C312" s="5" t="s">
        <v>662</v>
      </c>
      <c r="D312" s="27" t="s">
        <v>0</v>
      </c>
      <c r="E312" s="36" t="s">
        <v>2503</v>
      </c>
      <c r="F312" s="29">
        <v>2.5000000000000001E-3</v>
      </c>
      <c r="G312" s="9" t="s">
        <v>1609</v>
      </c>
      <c r="H312" s="30" t="s">
        <v>1573</v>
      </c>
      <c r="I312" s="37">
        <f t="shared" si="186"/>
        <v>0.37</v>
      </c>
      <c r="J312" s="31">
        <f t="shared" si="187"/>
        <v>15.5</v>
      </c>
      <c r="K312" s="31">
        <f t="shared" si="188"/>
        <v>1923</v>
      </c>
      <c r="Q312" s="9"/>
      <c r="R312" s="9"/>
      <c r="S312" s="9"/>
      <c r="U312" s="28" t="s">
        <v>1988</v>
      </c>
      <c r="V312" s="28" t="s">
        <v>1989</v>
      </c>
    </row>
    <row r="313" spans="1:22" ht="18" customHeight="1" x14ac:dyDescent="0.25">
      <c r="A313" s="7" t="s">
        <v>1592</v>
      </c>
      <c r="B313" s="5" t="s">
        <v>663</v>
      </c>
      <c r="C313" s="5" t="s">
        <v>664</v>
      </c>
      <c r="D313" s="27" t="s">
        <v>1571</v>
      </c>
      <c r="E313" s="28" t="s">
        <v>1572</v>
      </c>
      <c r="F313" s="29">
        <v>250</v>
      </c>
      <c r="G313" s="9" t="s">
        <v>1609</v>
      </c>
      <c r="H313" s="30" t="s">
        <v>1573</v>
      </c>
      <c r="I313" s="31">
        <f t="shared" si="186"/>
        <v>37000</v>
      </c>
      <c r="J313" s="31">
        <f t="shared" si="187"/>
        <v>1550000</v>
      </c>
      <c r="K313" s="31">
        <f t="shared" si="188"/>
        <v>192300000</v>
      </c>
      <c r="N313" s="9" t="s">
        <v>77</v>
      </c>
      <c r="P313" s="30" t="s">
        <v>1573</v>
      </c>
      <c r="Q313" s="9"/>
      <c r="R313" s="9"/>
      <c r="S313" s="9"/>
      <c r="U313" s="28" t="s">
        <v>665</v>
      </c>
      <c r="V313" s="28" t="s">
        <v>1990</v>
      </c>
    </row>
    <row r="314" spans="1:22" ht="18" customHeight="1" x14ac:dyDescent="0.25">
      <c r="A314" s="7" t="s">
        <v>1613</v>
      </c>
      <c r="B314" s="5" t="s">
        <v>666</v>
      </c>
      <c r="C314" s="5" t="s">
        <v>667</v>
      </c>
      <c r="D314" s="27" t="s">
        <v>0</v>
      </c>
      <c r="E314" s="36" t="s">
        <v>1630</v>
      </c>
      <c r="F314" s="29">
        <v>1.5</v>
      </c>
      <c r="G314" s="9" t="s">
        <v>1609</v>
      </c>
      <c r="H314" s="30" t="s">
        <v>1573</v>
      </c>
      <c r="I314" s="31">
        <f t="shared" si="186"/>
        <v>222</v>
      </c>
      <c r="J314" s="31">
        <f t="shared" si="187"/>
        <v>9300</v>
      </c>
      <c r="K314" s="31">
        <f t="shared" si="188"/>
        <v>1153800</v>
      </c>
      <c r="Q314" s="9"/>
      <c r="R314" s="9"/>
      <c r="S314" s="9"/>
      <c r="U314" s="28" t="s">
        <v>668</v>
      </c>
      <c r="V314" s="28" t="s">
        <v>1975</v>
      </c>
    </row>
    <row r="315" spans="1:22" ht="18" customHeight="1" x14ac:dyDescent="0.25">
      <c r="A315" s="7" t="s">
        <v>1613</v>
      </c>
      <c r="B315" s="5" t="s">
        <v>669</v>
      </c>
      <c r="C315" s="5" t="s">
        <v>670</v>
      </c>
      <c r="D315" s="27" t="s">
        <v>0</v>
      </c>
      <c r="E315" s="36" t="s">
        <v>1630</v>
      </c>
      <c r="F315" s="29">
        <v>1.5</v>
      </c>
      <c r="G315" s="9" t="s">
        <v>1609</v>
      </c>
      <c r="H315" s="30" t="s">
        <v>1573</v>
      </c>
      <c r="I315" s="31">
        <f t="shared" si="186"/>
        <v>222</v>
      </c>
      <c r="J315" s="31">
        <f t="shared" si="187"/>
        <v>9300</v>
      </c>
      <c r="K315" s="31">
        <f t="shared" si="188"/>
        <v>1153800</v>
      </c>
      <c r="Q315" s="9"/>
      <c r="R315" s="9"/>
      <c r="S315" s="9"/>
      <c r="U315" s="28" t="s">
        <v>1991</v>
      </c>
      <c r="V315" s="28" t="s">
        <v>1992</v>
      </c>
    </row>
    <row r="316" spans="1:22" ht="18" customHeight="1" x14ac:dyDescent="0.25">
      <c r="A316" s="7" t="s">
        <v>1610</v>
      </c>
      <c r="B316" s="4" t="s">
        <v>2716</v>
      </c>
      <c r="C316" s="5" t="s">
        <v>671</v>
      </c>
      <c r="D316" s="27" t="s">
        <v>0</v>
      </c>
      <c r="E316" s="36" t="s">
        <v>1630</v>
      </c>
      <c r="F316" s="29">
        <v>1.5</v>
      </c>
      <c r="G316" s="9" t="s">
        <v>1609</v>
      </c>
      <c r="H316" s="30" t="s">
        <v>1573</v>
      </c>
      <c r="I316" s="31">
        <f t="shared" si="186"/>
        <v>222</v>
      </c>
      <c r="J316" s="31">
        <f t="shared" si="187"/>
        <v>9300</v>
      </c>
      <c r="K316" s="31">
        <f t="shared" si="188"/>
        <v>1153800</v>
      </c>
      <c r="Q316" s="9"/>
      <c r="R316" s="9"/>
      <c r="S316" s="9"/>
      <c r="U316" s="28" t="s">
        <v>1993</v>
      </c>
      <c r="V316" s="28" t="s">
        <v>1691</v>
      </c>
    </row>
    <row r="317" spans="1:22" ht="18" customHeight="1" x14ac:dyDescent="0.25">
      <c r="A317" s="35" t="s">
        <v>1595</v>
      </c>
      <c r="B317" s="4" t="s">
        <v>2717</v>
      </c>
      <c r="C317" s="5" t="s">
        <v>672</v>
      </c>
      <c r="D317" s="27" t="s">
        <v>0</v>
      </c>
      <c r="E317" s="36" t="s">
        <v>2503</v>
      </c>
      <c r="F317" s="29">
        <v>2.5000000000000001E-3</v>
      </c>
      <c r="G317" s="9" t="s">
        <v>1609</v>
      </c>
      <c r="H317" s="30" t="s">
        <v>1573</v>
      </c>
      <c r="I317" s="37">
        <f t="shared" si="186"/>
        <v>0.37</v>
      </c>
      <c r="J317" s="31">
        <f t="shared" si="187"/>
        <v>15.5</v>
      </c>
      <c r="K317" s="31">
        <f t="shared" si="188"/>
        <v>1923</v>
      </c>
      <c r="Q317" s="9"/>
      <c r="R317" s="9"/>
      <c r="S317" s="9"/>
      <c r="U317" s="28" t="s">
        <v>1994</v>
      </c>
      <c r="V317" s="28" t="s">
        <v>1995</v>
      </c>
    </row>
    <row r="318" spans="1:22" ht="18" customHeight="1" x14ac:dyDescent="0.25">
      <c r="A318" s="6" t="s">
        <v>1588</v>
      </c>
      <c r="B318" s="5" t="s">
        <v>673</v>
      </c>
      <c r="C318" s="5" t="s">
        <v>674</v>
      </c>
      <c r="D318" s="27" t="s">
        <v>0</v>
      </c>
      <c r="E318" s="36" t="s">
        <v>1599</v>
      </c>
      <c r="F318" s="29">
        <v>30</v>
      </c>
      <c r="G318" s="9" t="s">
        <v>1609</v>
      </c>
      <c r="H318" s="30" t="s">
        <v>1573</v>
      </c>
      <c r="I318" s="31">
        <f t="shared" si="186"/>
        <v>4440</v>
      </c>
      <c r="J318" s="31">
        <f t="shared" si="187"/>
        <v>186000</v>
      </c>
      <c r="K318" s="31">
        <f t="shared" si="188"/>
        <v>23076000</v>
      </c>
      <c r="Q318" s="9"/>
      <c r="R318" s="9"/>
      <c r="S318" s="9"/>
      <c r="U318" s="28" t="s">
        <v>675</v>
      </c>
      <c r="V318" s="28" t="s">
        <v>1921</v>
      </c>
    </row>
    <row r="319" spans="1:22" ht="18" customHeight="1" x14ac:dyDescent="0.25">
      <c r="A319" s="7" t="s">
        <v>1581</v>
      </c>
      <c r="B319" s="5" t="s">
        <v>676</v>
      </c>
      <c r="C319" s="5" t="s">
        <v>677</v>
      </c>
      <c r="D319" s="27" t="s">
        <v>0</v>
      </c>
      <c r="E319" s="36" t="s">
        <v>1599</v>
      </c>
      <c r="F319" s="29">
        <v>30</v>
      </c>
      <c r="G319" s="9" t="s">
        <v>1609</v>
      </c>
      <c r="H319" s="30" t="s">
        <v>1573</v>
      </c>
      <c r="I319" s="31">
        <f t="shared" si="186"/>
        <v>4440</v>
      </c>
      <c r="J319" s="31">
        <f t="shared" si="187"/>
        <v>186000</v>
      </c>
      <c r="K319" s="31">
        <f t="shared" si="188"/>
        <v>23076000</v>
      </c>
      <c r="Q319" s="9"/>
      <c r="R319" s="9"/>
      <c r="S319" s="9"/>
      <c r="U319" s="28" t="s">
        <v>1996</v>
      </c>
      <c r="V319" s="28" t="s">
        <v>1986</v>
      </c>
    </row>
    <row r="320" spans="1:22" ht="18" customHeight="1" x14ac:dyDescent="0.25">
      <c r="A320" s="7" t="s">
        <v>1638</v>
      </c>
      <c r="B320" s="4" t="s">
        <v>2718</v>
      </c>
      <c r="C320" s="5" t="s">
        <v>678</v>
      </c>
      <c r="D320" s="27" t="s">
        <v>1571</v>
      </c>
      <c r="E320" s="28" t="s">
        <v>1572</v>
      </c>
      <c r="F320" s="38">
        <v>0.20799999999999999</v>
      </c>
      <c r="G320" s="28" t="s">
        <v>2508</v>
      </c>
      <c r="H320" s="30" t="s">
        <v>1573</v>
      </c>
      <c r="I320" s="31">
        <f t="shared" ref="I320:I322" si="189">F320*1000/0.0025*0.37</f>
        <v>30784</v>
      </c>
      <c r="J320" s="31">
        <f t="shared" ref="J320:J322" si="190">F320*1000/0.0025*15.5</f>
        <v>1289600</v>
      </c>
      <c r="K320" s="31">
        <f t="shared" ref="K320:K322" si="191">F320*1000/0.0025*1923</f>
        <v>159993600</v>
      </c>
      <c r="N320" s="9" t="s">
        <v>46</v>
      </c>
      <c r="P320" s="30" t="s">
        <v>1573</v>
      </c>
      <c r="Q320" s="9" t="s">
        <v>1997</v>
      </c>
      <c r="R320" s="9"/>
      <c r="S320" s="9"/>
      <c r="U320" s="28">
        <v>0</v>
      </c>
      <c r="V320" s="28">
        <v>0</v>
      </c>
    </row>
    <row r="321" spans="1:22" ht="18" customHeight="1" x14ac:dyDescent="0.25">
      <c r="A321" s="7" t="s">
        <v>1639</v>
      </c>
      <c r="B321" s="5" t="s">
        <v>679</v>
      </c>
      <c r="C321" s="5" t="s">
        <v>680</v>
      </c>
      <c r="D321" s="27" t="s">
        <v>1571</v>
      </c>
      <c r="E321" s="28" t="s">
        <v>1572</v>
      </c>
      <c r="F321" s="34" t="s">
        <v>77</v>
      </c>
      <c r="G321" s="28" t="s">
        <v>2508</v>
      </c>
      <c r="H321" s="30" t="s">
        <v>1573</v>
      </c>
      <c r="I321" s="31"/>
      <c r="J321" s="31"/>
      <c r="K321" s="31"/>
      <c r="N321" s="28" t="s">
        <v>164</v>
      </c>
      <c r="Q321" s="9"/>
      <c r="R321" s="9"/>
      <c r="S321" s="9"/>
      <c r="U321" s="28" t="s">
        <v>681</v>
      </c>
      <c r="V321" s="28" t="s">
        <v>1999</v>
      </c>
    </row>
    <row r="322" spans="1:22" ht="18" customHeight="1" x14ac:dyDescent="0.25">
      <c r="A322" s="7" t="s">
        <v>1576</v>
      </c>
      <c r="B322" s="5" t="s">
        <v>682</v>
      </c>
      <c r="C322" s="5" t="s">
        <v>683</v>
      </c>
      <c r="D322" s="27" t="s">
        <v>1571</v>
      </c>
      <c r="E322" s="28" t="s">
        <v>1572</v>
      </c>
      <c r="F322" s="34">
        <v>0.2</v>
      </c>
      <c r="G322" s="28" t="s">
        <v>2508</v>
      </c>
      <c r="H322" s="30" t="s">
        <v>1573</v>
      </c>
      <c r="I322" s="31">
        <f t="shared" si="189"/>
        <v>29600</v>
      </c>
      <c r="J322" s="31">
        <f t="shared" si="190"/>
        <v>1240000</v>
      </c>
      <c r="K322" s="31">
        <f t="shared" si="191"/>
        <v>153840000</v>
      </c>
      <c r="N322" s="9" t="s">
        <v>46</v>
      </c>
      <c r="P322" s="30" t="s">
        <v>1573</v>
      </c>
      <c r="Q322" s="9" t="s">
        <v>683</v>
      </c>
      <c r="R322" s="9"/>
      <c r="S322" s="9" t="s">
        <v>683</v>
      </c>
      <c r="U322" s="28" t="s">
        <v>2000</v>
      </c>
      <c r="V322" s="28" t="s">
        <v>2001</v>
      </c>
    </row>
    <row r="323" spans="1:22" ht="18" customHeight="1" x14ac:dyDescent="0.25">
      <c r="A323" s="6" t="s">
        <v>1588</v>
      </c>
      <c r="B323" s="5" t="s">
        <v>684</v>
      </c>
      <c r="C323" s="5" t="s">
        <v>685</v>
      </c>
      <c r="D323" s="27" t="s">
        <v>0</v>
      </c>
      <c r="E323" s="36" t="s">
        <v>1599</v>
      </c>
      <c r="F323" s="29">
        <v>30</v>
      </c>
      <c r="G323" s="9" t="s">
        <v>1609</v>
      </c>
      <c r="H323" s="30" t="s">
        <v>1573</v>
      </c>
      <c r="I323" s="31">
        <f t="shared" ref="I323:I328" si="192">F323/0.0025*0.37</f>
        <v>4440</v>
      </c>
      <c r="J323" s="31">
        <f t="shared" ref="J323:J328" si="193">F323/0.0025*15.5</f>
        <v>186000</v>
      </c>
      <c r="K323" s="31">
        <f t="shared" ref="K323:K328" si="194">F323/0.0025*1923</f>
        <v>23076000</v>
      </c>
      <c r="Q323" s="9"/>
      <c r="R323" s="9"/>
      <c r="S323" s="9"/>
      <c r="U323" s="28" t="s">
        <v>686</v>
      </c>
      <c r="V323" s="28" t="s">
        <v>1790</v>
      </c>
    </row>
    <row r="324" spans="1:22" ht="18" customHeight="1" x14ac:dyDescent="0.25">
      <c r="A324" s="35" t="s">
        <v>1595</v>
      </c>
      <c r="B324" s="4" t="s">
        <v>2719</v>
      </c>
      <c r="C324" s="5" t="s">
        <v>687</v>
      </c>
      <c r="D324" s="27" t="s">
        <v>0</v>
      </c>
      <c r="E324" s="36" t="s">
        <v>2503</v>
      </c>
      <c r="F324" s="29">
        <v>2.5000000000000001E-3</v>
      </c>
      <c r="G324" s="9" t="s">
        <v>1609</v>
      </c>
      <c r="H324" s="30" t="s">
        <v>1573</v>
      </c>
      <c r="I324" s="37">
        <f t="shared" si="192"/>
        <v>0.37</v>
      </c>
      <c r="J324" s="31">
        <f t="shared" si="193"/>
        <v>15.5</v>
      </c>
      <c r="K324" s="31">
        <f t="shared" si="194"/>
        <v>1923</v>
      </c>
      <c r="Q324" s="9" t="s">
        <v>687</v>
      </c>
      <c r="R324" s="9"/>
      <c r="S324" s="9"/>
      <c r="U324" s="28" t="s">
        <v>688</v>
      </c>
      <c r="V324" s="28" t="s">
        <v>2002</v>
      </c>
    </row>
    <row r="325" spans="1:22" ht="18" customHeight="1" x14ac:dyDescent="0.25">
      <c r="A325" s="7" t="s">
        <v>1607</v>
      </c>
      <c r="B325" s="5" t="s">
        <v>689</v>
      </c>
      <c r="C325" s="5" t="s">
        <v>690</v>
      </c>
      <c r="D325" s="27" t="s">
        <v>1571</v>
      </c>
      <c r="E325" s="28" t="s">
        <v>1572</v>
      </c>
      <c r="F325" s="29">
        <v>860</v>
      </c>
      <c r="G325" s="9" t="s">
        <v>1609</v>
      </c>
      <c r="H325" s="30" t="s">
        <v>1573</v>
      </c>
      <c r="I325" s="31">
        <f t="shared" si="192"/>
        <v>127280</v>
      </c>
      <c r="J325" s="31">
        <f t="shared" si="193"/>
        <v>5332000</v>
      </c>
      <c r="K325" s="31">
        <f t="shared" si="194"/>
        <v>661512000</v>
      </c>
      <c r="N325" s="28" t="s">
        <v>15</v>
      </c>
      <c r="P325" s="30" t="s">
        <v>1573</v>
      </c>
      <c r="Q325" s="9"/>
      <c r="R325" s="9"/>
      <c r="S325" s="9"/>
      <c r="U325" s="28" t="s">
        <v>691</v>
      </c>
      <c r="V325" s="28" t="s">
        <v>2003</v>
      </c>
    </row>
    <row r="326" spans="1:22" ht="18" customHeight="1" x14ac:dyDescent="0.25">
      <c r="A326" s="7" t="s">
        <v>1593</v>
      </c>
      <c r="B326" s="5" t="s">
        <v>692</v>
      </c>
      <c r="C326" s="5" t="s">
        <v>693</v>
      </c>
      <c r="D326" s="27" t="s">
        <v>0</v>
      </c>
      <c r="E326" s="36" t="s">
        <v>2503</v>
      </c>
      <c r="F326" s="29">
        <v>2.5000000000000001E-3</v>
      </c>
      <c r="G326" s="9" t="s">
        <v>1609</v>
      </c>
      <c r="H326" s="30" t="s">
        <v>1573</v>
      </c>
      <c r="I326" s="37">
        <f t="shared" si="192"/>
        <v>0.37</v>
      </c>
      <c r="J326" s="31">
        <f t="shared" si="193"/>
        <v>15.5</v>
      </c>
      <c r="K326" s="31">
        <f t="shared" si="194"/>
        <v>1923</v>
      </c>
      <c r="Q326" s="9"/>
      <c r="R326" s="9"/>
      <c r="S326" s="9"/>
      <c r="U326" s="28" t="s">
        <v>694</v>
      </c>
      <c r="V326" s="28" t="s">
        <v>1787</v>
      </c>
    </row>
    <row r="327" spans="1:22" ht="18" customHeight="1" x14ac:dyDescent="0.25">
      <c r="A327" s="7" t="s">
        <v>1613</v>
      </c>
      <c r="B327" s="5" t="s">
        <v>695</v>
      </c>
      <c r="C327" s="5" t="s">
        <v>696</v>
      </c>
      <c r="D327" s="27" t="s">
        <v>0</v>
      </c>
      <c r="E327" s="36" t="s">
        <v>1630</v>
      </c>
      <c r="F327" s="29">
        <v>1.5</v>
      </c>
      <c r="G327" s="9" t="s">
        <v>1609</v>
      </c>
      <c r="H327" s="30" t="s">
        <v>1573</v>
      </c>
      <c r="I327" s="31">
        <f t="shared" si="192"/>
        <v>222</v>
      </c>
      <c r="J327" s="31">
        <f t="shared" si="193"/>
        <v>9300</v>
      </c>
      <c r="K327" s="31">
        <f t="shared" si="194"/>
        <v>1153800</v>
      </c>
      <c r="Q327" s="9"/>
      <c r="R327" s="9"/>
      <c r="S327" s="9"/>
      <c r="U327" s="28" t="s">
        <v>697</v>
      </c>
      <c r="V327" s="28" t="s">
        <v>1952</v>
      </c>
    </row>
    <row r="328" spans="1:22" ht="18" customHeight="1" x14ac:dyDescent="0.25">
      <c r="A328" s="7" t="s">
        <v>1610</v>
      </c>
      <c r="B328" s="4" t="s">
        <v>2720</v>
      </c>
      <c r="C328" s="5" t="s">
        <v>698</v>
      </c>
      <c r="D328" s="27" t="s">
        <v>1571</v>
      </c>
      <c r="E328" s="28" t="s">
        <v>1572</v>
      </c>
      <c r="F328" s="29">
        <v>83</v>
      </c>
      <c r="G328" s="9" t="s">
        <v>1609</v>
      </c>
      <c r="H328" s="30" t="s">
        <v>1573</v>
      </c>
      <c r="I328" s="31">
        <f t="shared" si="192"/>
        <v>12284</v>
      </c>
      <c r="J328" s="31">
        <f t="shared" si="193"/>
        <v>514600</v>
      </c>
      <c r="K328" s="31">
        <f t="shared" si="194"/>
        <v>63843600</v>
      </c>
      <c r="N328" s="9" t="s">
        <v>46</v>
      </c>
      <c r="P328" s="30" t="s">
        <v>1573</v>
      </c>
      <c r="Q328" s="9"/>
      <c r="R328" s="9"/>
      <c r="S328" s="9"/>
      <c r="T328" s="33" t="s">
        <v>698</v>
      </c>
      <c r="U328" s="28" t="s">
        <v>2004</v>
      </c>
      <c r="V328" s="28" t="s">
        <v>2005</v>
      </c>
    </row>
    <row r="329" spans="1:22" ht="18" customHeight="1" x14ac:dyDescent="0.25">
      <c r="A329" s="7" t="s">
        <v>1595</v>
      </c>
      <c r="B329" s="4" t="s">
        <v>2721</v>
      </c>
      <c r="C329" s="5" t="s">
        <v>699</v>
      </c>
      <c r="F329" s="29" t="s">
        <v>1608</v>
      </c>
      <c r="I329" s="39"/>
      <c r="J329" s="39"/>
      <c r="K329" s="39"/>
      <c r="Q329" s="9" t="s">
        <v>2505</v>
      </c>
      <c r="R329" s="9"/>
      <c r="S329" s="9"/>
      <c r="U329" s="28" t="e">
        <f>VLOOKUP(#REF!,#REF!,3,FALSE)</f>
        <v>#REF!</v>
      </c>
      <c r="V329" s="28" t="e">
        <f>VLOOKUP(#REF!,#REF!,4,FALSE)</f>
        <v>#REF!</v>
      </c>
    </row>
    <row r="330" spans="1:22" ht="18" customHeight="1" x14ac:dyDescent="0.25">
      <c r="A330" s="7" t="s">
        <v>1603</v>
      </c>
      <c r="B330" s="4" t="s">
        <v>2722</v>
      </c>
      <c r="C330" s="5" t="s">
        <v>700</v>
      </c>
      <c r="D330" s="27" t="s">
        <v>0</v>
      </c>
      <c r="E330" s="36" t="s">
        <v>1630</v>
      </c>
      <c r="F330" s="29">
        <v>1.5</v>
      </c>
      <c r="G330" s="9" t="s">
        <v>1609</v>
      </c>
      <c r="H330" s="30" t="s">
        <v>1573</v>
      </c>
      <c r="I330" s="31">
        <f t="shared" ref="I330:I331" si="195">F330/0.0025*0.37</f>
        <v>222</v>
      </c>
      <c r="J330" s="31">
        <f t="shared" ref="J330:J331" si="196">F330/0.0025*15.5</f>
        <v>9300</v>
      </c>
      <c r="K330" s="31">
        <f t="shared" ref="K330:K331" si="197">F330/0.0025*1923</f>
        <v>1153800</v>
      </c>
      <c r="Q330" s="9"/>
      <c r="R330" s="9"/>
      <c r="S330" s="9"/>
      <c r="U330" s="28" t="s">
        <v>2006</v>
      </c>
      <c r="V330" s="28" t="s">
        <v>2007</v>
      </c>
    </row>
    <row r="331" spans="1:22" ht="18" customHeight="1" x14ac:dyDescent="0.25">
      <c r="B331" s="5" t="s">
        <v>701</v>
      </c>
      <c r="C331" s="5" t="s">
        <v>702</v>
      </c>
      <c r="D331" s="27" t="s">
        <v>0</v>
      </c>
      <c r="E331" s="36" t="s">
        <v>1599</v>
      </c>
      <c r="F331" s="29">
        <v>30</v>
      </c>
      <c r="G331" s="9" t="s">
        <v>1609</v>
      </c>
      <c r="H331" s="30" t="s">
        <v>1573</v>
      </c>
      <c r="I331" s="31">
        <f t="shared" si="195"/>
        <v>4440</v>
      </c>
      <c r="J331" s="31">
        <f t="shared" si="196"/>
        <v>186000</v>
      </c>
      <c r="K331" s="31">
        <f t="shared" si="197"/>
        <v>23076000</v>
      </c>
      <c r="Q331" s="9"/>
      <c r="R331" s="9"/>
      <c r="S331" s="9"/>
      <c r="U331" s="28" t="s">
        <v>2008</v>
      </c>
      <c r="V331" s="28" t="s">
        <v>2009</v>
      </c>
    </row>
    <row r="332" spans="1:22" ht="18" customHeight="1" x14ac:dyDescent="0.25">
      <c r="A332" s="7" t="s">
        <v>1581</v>
      </c>
      <c r="B332" s="4" t="s">
        <v>2723</v>
      </c>
      <c r="C332" s="5" t="s">
        <v>703</v>
      </c>
      <c r="D332" s="27" t="s">
        <v>1571</v>
      </c>
      <c r="E332" s="28" t="s">
        <v>1572</v>
      </c>
      <c r="F332" s="38">
        <v>0.17</v>
      </c>
      <c r="G332" s="28" t="s">
        <v>2508</v>
      </c>
      <c r="H332" s="30" t="s">
        <v>1573</v>
      </c>
      <c r="I332" s="31">
        <f>F332*1000/0.0025*0.37</f>
        <v>25160</v>
      </c>
      <c r="J332" s="31">
        <f>F332*1000/0.0025*15.5</f>
        <v>1054000</v>
      </c>
      <c r="K332" s="31">
        <f>F332*1000/0.0025*1923</f>
        <v>130764000</v>
      </c>
      <c r="N332" s="28">
        <v>5.0000000000000001E-3</v>
      </c>
      <c r="O332" s="28" t="s">
        <v>1617</v>
      </c>
      <c r="P332" s="30" t="s">
        <v>1573</v>
      </c>
      <c r="Q332" s="9"/>
      <c r="R332" s="9"/>
      <c r="S332" s="9"/>
      <c r="U332" s="28" t="s">
        <v>2010</v>
      </c>
      <c r="V332" s="28" t="s">
        <v>2011</v>
      </c>
    </row>
    <row r="333" spans="1:22" ht="18" customHeight="1" x14ac:dyDescent="0.25">
      <c r="A333" s="7" t="s">
        <v>1591</v>
      </c>
      <c r="B333" s="4" t="s">
        <v>2724</v>
      </c>
      <c r="C333" s="5" t="s">
        <v>704</v>
      </c>
      <c r="D333" s="27" t="s">
        <v>1571</v>
      </c>
      <c r="E333" s="28" t="s">
        <v>1572</v>
      </c>
      <c r="F333" s="40" t="s">
        <v>467</v>
      </c>
      <c r="I333" s="39"/>
      <c r="J333" s="39"/>
      <c r="K333" s="39"/>
      <c r="N333" s="28" t="s">
        <v>104</v>
      </c>
      <c r="Q333" s="9" t="s">
        <v>704</v>
      </c>
      <c r="R333" s="9"/>
      <c r="S333" s="9"/>
      <c r="U333" s="28" t="s">
        <v>705</v>
      </c>
      <c r="V333" s="28" t="s">
        <v>1974</v>
      </c>
    </row>
    <row r="334" spans="1:22" ht="18" customHeight="1" x14ac:dyDescent="0.25">
      <c r="A334" s="7" t="s">
        <v>1591</v>
      </c>
      <c r="B334" s="4" t="s">
        <v>2725</v>
      </c>
      <c r="C334" s="5" t="s">
        <v>706</v>
      </c>
      <c r="D334" s="27" t="s">
        <v>0</v>
      </c>
      <c r="E334" s="36" t="s">
        <v>1601</v>
      </c>
      <c r="F334" s="29">
        <v>9</v>
      </c>
      <c r="G334" s="9" t="s">
        <v>1609</v>
      </c>
      <c r="H334" s="30" t="s">
        <v>1573</v>
      </c>
      <c r="I334" s="31">
        <f t="shared" ref="I334:I336" si="198">F334/0.0025*0.37</f>
        <v>1332</v>
      </c>
      <c r="J334" s="31">
        <f t="shared" ref="J334:J336" si="199">F334/0.0025*15.5</f>
        <v>55800</v>
      </c>
      <c r="K334" s="31">
        <f t="shared" ref="K334:K336" si="200">F334/0.0025*1923</f>
        <v>6922800</v>
      </c>
      <c r="Q334" s="9"/>
      <c r="R334" s="9"/>
      <c r="S334" s="9"/>
      <c r="U334" s="28">
        <v>0</v>
      </c>
      <c r="V334" s="28">
        <v>0</v>
      </c>
    </row>
    <row r="335" spans="1:22" ht="18" customHeight="1" x14ac:dyDescent="0.25">
      <c r="A335" s="35" t="s">
        <v>1595</v>
      </c>
      <c r="B335" s="4" t="s">
        <v>2726</v>
      </c>
      <c r="C335" s="5" t="s">
        <v>707</v>
      </c>
      <c r="D335" s="27" t="s">
        <v>1571</v>
      </c>
      <c r="E335" s="28" t="s">
        <v>1572</v>
      </c>
      <c r="F335" s="29">
        <v>5</v>
      </c>
      <c r="G335" s="9" t="s">
        <v>1609</v>
      </c>
      <c r="H335" s="30" t="s">
        <v>1573</v>
      </c>
      <c r="I335" s="31">
        <f t="shared" si="198"/>
        <v>740</v>
      </c>
      <c r="J335" s="31">
        <f t="shared" si="199"/>
        <v>31000</v>
      </c>
      <c r="K335" s="31">
        <f t="shared" si="200"/>
        <v>3846000</v>
      </c>
      <c r="N335" s="9" t="s">
        <v>10</v>
      </c>
      <c r="P335" s="30" t="s">
        <v>1573</v>
      </c>
      <c r="Q335" s="9"/>
      <c r="R335" s="9"/>
      <c r="S335" s="9"/>
      <c r="U335" s="28" t="s">
        <v>708</v>
      </c>
      <c r="V335" s="28" t="s">
        <v>2012</v>
      </c>
    </row>
    <row r="336" spans="1:22" ht="18" customHeight="1" x14ac:dyDescent="0.25">
      <c r="B336" s="4" t="s">
        <v>2727</v>
      </c>
      <c r="C336" s="5" t="s">
        <v>709</v>
      </c>
      <c r="D336" s="27" t="s">
        <v>0</v>
      </c>
      <c r="E336" s="36" t="s">
        <v>1601</v>
      </c>
      <c r="F336" s="29">
        <v>9</v>
      </c>
      <c r="G336" s="9" t="s">
        <v>1609</v>
      </c>
      <c r="H336" s="30" t="s">
        <v>1573</v>
      </c>
      <c r="I336" s="31">
        <f t="shared" si="198"/>
        <v>1332</v>
      </c>
      <c r="J336" s="31">
        <f t="shared" si="199"/>
        <v>55800</v>
      </c>
      <c r="K336" s="31">
        <f t="shared" si="200"/>
        <v>6922800</v>
      </c>
      <c r="Q336" s="9"/>
      <c r="R336" s="9"/>
      <c r="S336" s="9"/>
      <c r="U336" s="28" t="s">
        <v>710</v>
      </c>
      <c r="V336" s="28" t="s">
        <v>2013</v>
      </c>
    </row>
    <row r="337" spans="1:22" ht="18" customHeight="1" x14ac:dyDescent="0.25">
      <c r="A337" s="7" t="s">
        <v>1591</v>
      </c>
      <c r="B337" s="4" t="s">
        <v>2728</v>
      </c>
      <c r="C337" s="5" t="s">
        <v>711</v>
      </c>
      <c r="D337" s="27" t="s">
        <v>1571</v>
      </c>
      <c r="E337" s="28" t="s">
        <v>1572</v>
      </c>
      <c r="F337" s="34">
        <v>12.5</v>
      </c>
      <c r="G337" s="28" t="s">
        <v>2508</v>
      </c>
      <c r="H337" s="30" t="s">
        <v>1573</v>
      </c>
      <c r="I337" s="31">
        <f>F337*1000/0.0025*0.37</f>
        <v>1850000</v>
      </c>
      <c r="J337" s="31">
        <f>F337*1000/0.0025*15.5</f>
        <v>77500000</v>
      </c>
      <c r="K337" s="31">
        <f>F337*1000/0.0025*1923</f>
        <v>9615000000</v>
      </c>
      <c r="N337" s="9" t="s">
        <v>46</v>
      </c>
      <c r="Q337" s="9"/>
      <c r="R337" s="9"/>
      <c r="S337" s="9"/>
      <c r="U337" s="28" t="s">
        <v>712</v>
      </c>
      <c r="V337" s="28" t="s">
        <v>2014</v>
      </c>
    </row>
    <row r="338" spans="1:22" ht="18" customHeight="1" x14ac:dyDescent="0.25">
      <c r="A338" s="7" t="s">
        <v>1576</v>
      </c>
      <c r="B338" s="5" t="s">
        <v>713</v>
      </c>
      <c r="C338" s="5" t="s">
        <v>714</v>
      </c>
      <c r="D338" s="27" t="s">
        <v>0</v>
      </c>
      <c r="E338" s="36" t="s">
        <v>2503</v>
      </c>
      <c r="F338" s="29">
        <v>2.5000000000000001E-3</v>
      </c>
      <c r="G338" s="9" t="s">
        <v>1609</v>
      </c>
      <c r="H338" s="30" t="s">
        <v>1573</v>
      </c>
      <c r="I338" s="37">
        <f>F338/0.0025*0.37</f>
        <v>0.37</v>
      </c>
      <c r="J338" s="31">
        <f>F338/0.0025*15.5</f>
        <v>15.5</v>
      </c>
      <c r="K338" s="31">
        <f>F338/0.0025*1923</f>
        <v>1923</v>
      </c>
      <c r="Q338" s="9"/>
      <c r="R338" s="9"/>
      <c r="S338" s="9"/>
      <c r="U338" s="28" t="s">
        <v>2015</v>
      </c>
      <c r="V338" s="28" t="s">
        <v>2016</v>
      </c>
    </row>
    <row r="339" spans="1:22" ht="18" customHeight="1" x14ac:dyDescent="0.25">
      <c r="A339" s="35" t="s">
        <v>1581</v>
      </c>
      <c r="B339" s="5" t="s">
        <v>715</v>
      </c>
      <c r="C339" s="5" t="s">
        <v>716</v>
      </c>
      <c r="D339" s="27" t="s">
        <v>1571</v>
      </c>
      <c r="E339" s="28" t="s">
        <v>1572</v>
      </c>
      <c r="F339" s="34">
        <v>17</v>
      </c>
      <c r="G339" s="28" t="s">
        <v>2508</v>
      </c>
      <c r="H339" s="30" t="s">
        <v>1573</v>
      </c>
      <c r="I339" s="31">
        <f>F339*1000/0.0025*0.37</f>
        <v>2516000</v>
      </c>
      <c r="J339" s="31">
        <f>F339*1000/0.0025*15.5</f>
        <v>105400000</v>
      </c>
      <c r="K339" s="31">
        <f>F339*1000/0.0025*1923</f>
        <v>13076400000</v>
      </c>
      <c r="N339" s="9" t="s">
        <v>46</v>
      </c>
      <c r="P339" s="30" t="s">
        <v>1573</v>
      </c>
      <c r="Q339" s="9"/>
      <c r="R339" s="9"/>
      <c r="S339" s="9"/>
      <c r="U339" s="28" t="s">
        <v>717</v>
      </c>
      <c r="V339" s="28" t="s">
        <v>1780</v>
      </c>
    </row>
    <row r="340" spans="1:22" ht="18" customHeight="1" x14ac:dyDescent="0.25">
      <c r="A340" s="7" t="s">
        <v>1626</v>
      </c>
      <c r="B340" s="4" t="s">
        <v>2729</v>
      </c>
      <c r="C340" s="5" t="s">
        <v>718</v>
      </c>
      <c r="D340" s="27" t="s">
        <v>0</v>
      </c>
      <c r="E340" s="36" t="s">
        <v>1601</v>
      </c>
      <c r="F340" s="29">
        <v>9</v>
      </c>
      <c r="G340" s="9" t="s">
        <v>1609</v>
      </c>
      <c r="H340" s="30" t="s">
        <v>1573</v>
      </c>
      <c r="I340" s="31">
        <f t="shared" ref="I340:I365" si="201">F340/0.0025*0.37</f>
        <v>1332</v>
      </c>
      <c r="J340" s="31">
        <f t="shared" ref="J340:J365" si="202">F340/0.0025*15.5</f>
        <v>55800</v>
      </c>
      <c r="K340" s="31">
        <f t="shared" ref="K340:K365" si="203">F340/0.0025*1923</f>
        <v>6922800</v>
      </c>
      <c r="Q340" s="9"/>
      <c r="R340" s="9"/>
      <c r="S340" s="9"/>
      <c r="U340" s="28" t="s">
        <v>719</v>
      </c>
      <c r="V340" s="28" t="s">
        <v>2017</v>
      </c>
    </row>
    <row r="341" spans="1:22" ht="18" customHeight="1" x14ac:dyDescent="0.25">
      <c r="A341" s="7" t="s">
        <v>1610</v>
      </c>
      <c r="B341" s="4" t="s">
        <v>2730</v>
      </c>
      <c r="C341" s="5" t="s">
        <v>720</v>
      </c>
      <c r="D341" s="27" t="s">
        <v>0</v>
      </c>
      <c r="E341" s="36" t="s">
        <v>1630</v>
      </c>
      <c r="F341" s="29">
        <v>1.5</v>
      </c>
      <c r="G341" s="9" t="s">
        <v>1609</v>
      </c>
      <c r="H341" s="30" t="s">
        <v>1573</v>
      </c>
      <c r="I341" s="31">
        <f t="shared" si="201"/>
        <v>222</v>
      </c>
      <c r="J341" s="31">
        <f t="shared" si="202"/>
        <v>9300</v>
      </c>
      <c r="K341" s="31">
        <f t="shared" si="203"/>
        <v>1153800</v>
      </c>
      <c r="Q341" s="9"/>
      <c r="R341" s="9"/>
      <c r="S341" s="9"/>
      <c r="U341" s="28">
        <v>0</v>
      </c>
      <c r="V341" s="28">
        <v>0</v>
      </c>
    </row>
    <row r="342" spans="1:22" ht="18" customHeight="1" x14ac:dyDescent="0.25">
      <c r="A342" s="7" t="s">
        <v>1610</v>
      </c>
      <c r="B342" s="4" t="s">
        <v>2731</v>
      </c>
      <c r="C342" s="5" t="s">
        <v>721</v>
      </c>
      <c r="D342" s="27" t="s">
        <v>0</v>
      </c>
      <c r="E342" s="36" t="s">
        <v>1630</v>
      </c>
      <c r="F342" s="29">
        <v>1.5</v>
      </c>
      <c r="G342" s="9" t="s">
        <v>1609</v>
      </c>
      <c r="H342" s="30" t="s">
        <v>1573</v>
      </c>
      <c r="I342" s="31">
        <f t="shared" si="201"/>
        <v>222</v>
      </c>
      <c r="J342" s="31">
        <f t="shared" si="202"/>
        <v>9300</v>
      </c>
      <c r="K342" s="31">
        <f t="shared" si="203"/>
        <v>1153800</v>
      </c>
      <c r="Q342" s="9"/>
      <c r="R342" s="9"/>
      <c r="S342" s="9"/>
      <c r="U342" s="28" t="s">
        <v>2018</v>
      </c>
      <c r="V342" s="28" t="s">
        <v>2019</v>
      </c>
    </row>
    <row r="343" spans="1:22" ht="18" customHeight="1" x14ac:dyDescent="0.25">
      <c r="A343" s="7" t="s">
        <v>1610</v>
      </c>
      <c r="B343" s="5" t="s">
        <v>722</v>
      </c>
      <c r="C343" s="5" t="s">
        <v>723</v>
      </c>
      <c r="D343" s="27" t="s">
        <v>0</v>
      </c>
      <c r="E343" s="36" t="s">
        <v>1599</v>
      </c>
      <c r="F343" s="29">
        <v>30</v>
      </c>
      <c r="G343" s="9" t="s">
        <v>1609</v>
      </c>
      <c r="H343" s="30" t="s">
        <v>1573</v>
      </c>
      <c r="I343" s="31">
        <f t="shared" si="201"/>
        <v>4440</v>
      </c>
      <c r="J343" s="31">
        <f t="shared" si="202"/>
        <v>186000</v>
      </c>
      <c r="K343" s="31">
        <f t="shared" si="203"/>
        <v>23076000</v>
      </c>
      <c r="Q343" s="9"/>
      <c r="R343" s="9"/>
      <c r="S343" s="9"/>
      <c r="U343" s="28" t="s">
        <v>724</v>
      </c>
      <c r="V343" s="28" t="s">
        <v>2020</v>
      </c>
    </row>
    <row r="344" spans="1:22" ht="18" customHeight="1" x14ac:dyDescent="0.25">
      <c r="A344" s="7" t="s">
        <v>1610</v>
      </c>
      <c r="B344" s="4" t="s">
        <v>2732</v>
      </c>
      <c r="C344" s="5" t="s">
        <v>725</v>
      </c>
      <c r="D344" s="27" t="s">
        <v>0</v>
      </c>
      <c r="E344" s="36" t="s">
        <v>1630</v>
      </c>
      <c r="F344" s="29">
        <v>1.5</v>
      </c>
      <c r="G344" s="9" t="s">
        <v>1609</v>
      </c>
      <c r="H344" s="30" t="s">
        <v>1573</v>
      </c>
      <c r="I344" s="31">
        <f t="shared" si="201"/>
        <v>222</v>
      </c>
      <c r="J344" s="31">
        <f t="shared" si="202"/>
        <v>9300</v>
      </c>
      <c r="K344" s="31">
        <f t="shared" si="203"/>
        <v>1153800</v>
      </c>
      <c r="Q344" s="9"/>
      <c r="R344" s="9"/>
      <c r="S344" s="9"/>
      <c r="U344" s="28" t="s">
        <v>2021</v>
      </c>
      <c r="V344" s="28" t="s">
        <v>2019</v>
      </c>
    </row>
    <row r="345" spans="1:22" ht="18" customHeight="1" x14ac:dyDescent="0.25">
      <c r="A345" s="7" t="s">
        <v>1577</v>
      </c>
      <c r="B345" s="5" t="s">
        <v>726</v>
      </c>
      <c r="C345" s="5" t="s">
        <v>727</v>
      </c>
      <c r="D345" s="27" t="s">
        <v>0</v>
      </c>
      <c r="E345" s="36" t="s">
        <v>2503</v>
      </c>
      <c r="F345" s="29">
        <v>2.5000000000000001E-3</v>
      </c>
      <c r="G345" s="9" t="s">
        <v>1609</v>
      </c>
      <c r="H345" s="30" t="s">
        <v>1573</v>
      </c>
      <c r="I345" s="37">
        <f t="shared" si="201"/>
        <v>0.37</v>
      </c>
      <c r="J345" s="31">
        <f t="shared" si="202"/>
        <v>15.5</v>
      </c>
      <c r="K345" s="31">
        <f t="shared" si="203"/>
        <v>1923</v>
      </c>
      <c r="Q345" s="9"/>
      <c r="R345" s="9"/>
      <c r="S345" s="9"/>
      <c r="U345" s="28" t="s">
        <v>2022</v>
      </c>
      <c r="V345" s="28" t="s">
        <v>2023</v>
      </c>
    </row>
    <row r="346" spans="1:22" ht="18" customHeight="1" x14ac:dyDescent="0.25">
      <c r="A346" s="35" t="s">
        <v>1595</v>
      </c>
      <c r="B346" s="4" t="s">
        <v>2733</v>
      </c>
      <c r="C346" s="5" t="s">
        <v>728</v>
      </c>
      <c r="D346" s="27" t="s">
        <v>0</v>
      </c>
      <c r="E346" s="36" t="s">
        <v>2503</v>
      </c>
      <c r="F346" s="29">
        <v>2.5000000000000001E-3</v>
      </c>
      <c r="G346" s="9" t="s">
        <v>1609</v>
      </c>
      <c r="H346" s="30" t="s">
        <v>1573</v>
      </c>
      <c r="I346" s="37">
        <f t="shared" si="201"/>
        <v>0.37</v>
      </c>
      <c r="J346" s="31">
        <f t="shared" si="202"/>
        <v>15.5</v>
      </c>
      <c r="K346" s="31">
        <f t="shared" si="203"/>
        <v>1923</v>
      </c>
      <c r="Q346" s="9"/>
      <c r="R346" s="9"/>
      <c r="S346" s="9"/>
      <c r="U346" s="28">
        <v>0</v>
      </c>
      <c r="V346" s="28">
        <v>0</v>
      </c>
    </row>
    <row r="347" spans="1:22" ht="18" customHeight="1" x14ac:dyDescent="0.25">
      <c r="A347" s="35" t="s">
        <v>1595</v>
      </c>
      <c r="B347" s="4" t="s">
        <v>2734</v>
      </c>
      <c r="C347" s="5" t="s">
        <v>729</v>
      </c>
      <c r="D347" s="27" t="s">
        <v>1571</v>
      </c>
      <c r="E347" s="28" t="s">
        <v>1572</v>
      </c>
      <c r="F347" s="29">
        <v>32</v>
      </c>
      <c r="G347" s="9" t="s">
        <v>1609</v>
      </c>
      <c r="H347" s="30" t="s">
        <v>1573</v>
      </c>
      <c r="I347" s="31">
        <f t="shared" si="201"/>
        <v>4736</v>
      </c>
      <c r="J347" s="31">
        <f t="shared" si="202"/>
        <v>198400</v>
      </c>
      <c r="K347" s="31">
        <f t="shared" si="203"/>
        <v>24614400</v>
      </c>
      <c r="N347" s="9" t="s">
        <v>10</v>
      </c>
      <c r="Q347" s="9" t="s">
        <v>729</v>
      </c>
      <c r="R347" s="9"/>
      <c r="S347" s="9"/>
      <c r="U347" s="28" t="s">
        <v>2024</v>
      </c>
      <c r="V347" s="28" t="s">
        <v>2025</v>
      </c>
    </row>
    <row r="348" spans="1:22" ht="18" customHeight="1" x14ac:dyDescent="0.25">
      <c r="A348" s="35" t="s">
        <v>1595</v>
      </c>
      <c r="B348" s="4" t="s">
        <v>2735</v>
      </c>
      <c r="C348" s="5" t="s">
        <v>730</v>
      </c>
      <c r="D348" s="27" t="s">
        <v>0</v>
      </c>
      <c r="E348" s="36" t="s">
        <v>1630</v>
      </c>
      <c r="F348" s="29">
        <v>1.5</v>
      </c>
      <c r="G348" s="9" t="s">
        <v>1609</v>
      </c>
      <c r="H348" s="30" t="s">
        <v>1573</v>
      </c>
      <c r="I348" s="31">
        <f t="shared" si="201"/>
        <v>222</v>
      </c>
      <c r="J348" s="31">
        <f t="shared" si="202"/>
        <v>9300</v>
      </c>
      <c r="K348" s="31">
        <f t="shared" si="203"/>
        <v>1153800</v>
      </c>
      <c r="Q348" s="9"/>
      <c r="R348" s="9"/>
      <c r="S348" s="9"/>
      <c r="U348" s="28" t="s">
        <v>2026</v>
      </c>
      <c r="V348" s="28" t="s">
        <v>2027</v>
      </c>
    </row>
    <row r="349" spans="1:22" ht="18" customHeight="1" x14ac:dyDescent="0.25">
      <c r="A349" s="35" t="s">
        <v>1595</v>
      </c>
      <c r="B349" s="4" t="s">
        <v>2736</v>
      </c>
      <c r="C349" s="5" t="s">
        <v>731</v>
      </c>
      <c r="D349" s="27" t="s">
        <v>1571</v>
      </c>
      <c r="E349" s="28" t="s">
        <v>1572</v>
      </c>
      <c r="F349" s="29">
        <v>80</v>
      </c>
      <c r="G349" s="9" t="s">
        <v>1609</v>
      </c>
      <c r="H349" s="30" t="s">
        <v>1573</v>
      </c>
      <c r="I349" s="31">
        <f t="shared" si="201"/>
        <v>11840</v>
      </c>
      <c r="J349" s="31">
        <f t="shared" si="202"/>
        <v>496000</v>
      </c>
      <c r="K349" s="31">
        <f t="shared" si="203"/>
        <v>61536000</v>
      </c>
      <c r="N349" s="9" t="s">
        <v>10</v>
      </c>
      <c r="Q349" s="9" t="s">
        <v>731</v>
      </c>
      <c r="R349" s="9"/>
      <c r="S349" s="9"/>
      <c r="U349" s="28" t="s">
        <v>2028</v>
      </c>
      <c r="V349" s="28" t="s">
        <v>2029</v>
      </c>
    </row>
    <row r="350" spans="1:22" ht="18" customHeight="1" x14ac:dyDescent="0.25">
      <c r="A350" s="35" t="s">
        <v>1595</v>
      </c>
      <c r="B350" s="4" t="s">
        <v>2737</v>
      </c>
      <c r="C350" s="5" t="s">
        <v>732</v>
      </c>
      <c r="D350" s="27" t="s">
        <v>0</v>
      </c>
      <c r="E350" s="36" t="s">
        <v>1630</v>
      </c>
      <c r="F350" s="29">
        <v>1.5</v>
      </c>
      <c r="G350" s="9" t="s">
        <v>1609</v>
      </c>
      <c r="H350" s="30" t="s">
        <v>1573</v>
      </c>
      <c r="I350" s="31">
        <f t="shared" si="201"/>
        <v>222</v>
      </c>
      <c r="J350" s="31">
        <f t="shared" si="202"/>
        <v>9300</v>
      </c>
      <c r="K350" s="31">
        <f t="shared" si="203"/>
        <v>1153800</v>
      </c>
      <c r="Q350" s="9"/>
      <c r="R350" s="9"/>
      <c r="S350" s="9"/>
      <c r="U350" s="28" t="s">
        <v>2030</v>
      </c>
      <c r="V350" s="28" t="s">
        <v>2031</v>
      </c>
    </row>
    <row r="351" spans="1:22" ht="18" customHeight="1" x14ac:dyDescent="0.25">
      <c r="A351" s="35" t="s">
        <v>1595</v>
      </c>
      <c r="B351" s="4" t="s">
        <v>2738</v>
      </c>
      <c r="C351" s="5" t="s">
        <v>733</v>
      </c>
      <c r="D351" s="27" t="s">
        <v>0</v>
      </c>
      <c r="E351" s="36" t="s">
        <v>1630</v>
      </c>
      <c r="F351" s="29">
        <v>1.5</v>
      </c>
      <c r="G351" s="9" t="s">
        <v>1609</v>
      </c>
      <c r="H351" s="30" t="s">
        <v>1573</v>
      </c>
      <c r="I351" s="31">
        <f t="shared" si="201"/>
        <v>222</v>
      </c>
      <c r="J351" s="31">
        <f t="shared" si="202"/>
        <v>9300</v>
      </c>
      <c r="K351" s="31">
        <f t="shared" si="203"/>
        <v>1153800</v>
      </c>
      <c r="Q351" s="9"/>
      <c r="R351" s="9"/>
      <c r="S351" s="9"/>
      <c r="U351" s="28" t="s">
        <v>2032</v>
      </c>
      <c r="V351" s="28" t="s">
        <v>2031</v>
      </c>
    </row>
    <row r="352" spans="1:22" ht="18" customHeight="1" x14ac:dyDescent="0.25">
      <c r="A352" s="7" t="s">
        <v>1610</v>
      </c>
      <c r="B352" s="5" t="s">
        <v>734</v>
      </c>
      <c r="C352" s="5" t="s">
        <v>735</v>
      </c>
      <c r="D352" s="27" t="s">
        <v>0</v>
      </c>
      <c r="E352" s="36" t="s">
        <v>1599</v>
      </c>
      <c r="F352" s="29">
        <v>30</v>
      </c>
      <c r="G352" s="9" t="s">
        <v>1609</v>
      </c>
      <c r="H352" s="30" t="s">
        <v>1573</v>
      </c>
      <c r="I352" s="31">
        <f t="shared" si="201"/>
        <v>4440</v>
      </c>
      <c r="J352" s="31">
        <f t="shared" si="202"/>
        <v>186000</v>
      </c>
      <c r="K352" s="31">
        <f t="shared" si="203"/>
        <v>23076000</v>
      </c>
      <c r="Q352" s="9"/>
      <c r="R352" s="9"/>
      <c r="S352" s="9"/>
      <c r="U352" s="28" t="s">
        <v>736</v>
      </c>
      <c r="V352" s="28" t="s">
        <v>2020</v>
      </c>
    </row>
    <row r="353" spans="1:22" ht="18" customHeight="1" x14ac:dyDescent="0.25">
      <c r="A353" s="7" t="s">
        <v>1637</v>
      </c>
      <c r="B353" s="4" t="s">
        <v>2739</v>
      </c>
      <c r="C353" s="5" t="s">
        <v>737</v>
      </c>
      <c r="D353" s="27" t="s">
        <v>0</v>
      </c>
      <c r="E353" s="36" t="s">
        <v>2503</v>
      </c>
      <c r="F353" s="29">
        <v>2.5000000000000001E-3</v>
      </c>
      <c r="G353" s="9" t="s">
        <v>1609</v>
      </c>
      <c r="H353" s="30" t="s">
        <v>1573</v>
      </c>
      <c r="I353" s="37">
        <f t="shared" si="201"/>
        <v>0.37</v>
      </c>
      <c r="J353" s="31">
        <f t="shared" si="202"/>
        <v>15.5</v>
      </c>
      <c r="K353" s="31">
        <f t="shared" si="203"/>
        <v>1923</v>
      </c>
      <c r="Q353" s="9"/>
      <c r="R353" s="9"/>
      <c r="S353" s="9"/>
      <c r="U353" s="28" t="s">
        <v>2033</v>
      </c>
      <c r="V353" s="28" t="s">
        <v>2034</v>
      </c>
    </row>
    <row r="354" spans="1:22" ht="18" customHeight="1" x14ac:dyDescent="0.25">
      <c r="A354" s="7" t="s">
        <v>1613</v>
      </c>
      <c r="B354" s="5" t="s">
        <v>738</v>
      </c>
      <c r="C354" s="5" t="s">
        <v>739</v>
      </c>
      <c r="D354" s="27" t="s">
        <v>0</v>
      </c>
      <c r="E354" s="36" t="s">
        <v>1630</v>
      </c>
      <c r="F354" s="29">
        <v>1.5</v>
      </c>
      <c r="G354" s="9" t="s">
        <v>1609</v>
      </c>
      <c r="H354" s="30" t="s">
        <v>1573</v>
      </c>
      <c r="I354" s="31">
        <f t="shared" si="201"/>
        <v>222</v>
      </c>
      <c r="J354" s="31">
        <f t="shared" si="202"/>
        <v>9300</v>
      </c>
      <c r="K354" s="31">
        <f t="shared" si="203"/>
        <v>1153800</v>
      </c>
      <c r="Q354" s="9"/>
      <c r="R354" s="9"/>
      <c r="S354" s="9"/>
      <c r="U354" s="28" t="s">
        <v>740</v>
      </c>
      <c r="V354" s="28" t="s">
        <v>1781</v>
      </c>
    </row>
    <row r="355" spans="1:22" ht="18" customHeight="1" x14ac:dyDescent="0.25">
      <c r="A355" s="7" t="s">
        <v>1613</v>
      </c>
      <c r="B355" s="5" t="s">
        <v>741</v>
      </c>
      <c r="C355" s="5" t="s">
        <v>742</v>
      </c>
      <c r="D355" s="27" t="s">
        <v>1571</v>
      </c>
      <c r="E355" s="28" t="s">
        <v>1572</v>
      </c>
      <c r="F355" s="29">
        <v>700</v>
      </c>
      <c r="G355" s="9" t="s">
        <v>2506</v>
      </c>
      <c r="H355" s="30" t="s">
        <v>1573</v>
      </c>
      <c r="I355" s="31">
        <f t="shared" si="201"/>
        <v>103600</v>
      </c>
      <c r="J355" s="31">
        <f t="shared" si="202"/>
        <v>4340000</v>
      </c>
      <c r="K355" s="31">
        <f t="shared" si="203"/>
        <v>538440000</v>
      </c>
      <c r="N355" s="9" t="s">
        <v>10</v>
      </c>
      <c r="P355" s="30" t="s">
        <v>1573</v>
      </c>
      <c r="Q355" s="9" t="s">
        <v>742</v>
      </c>
      <c r="R355" s="9"/>
      <c r="S355" s="9"/>
      <c r="T355" s="33" t="s">
        <v>742</v>
      </c>
      <c r="U355" s="28" t="s">
        <v>743</v>
      </c>
      <c r="V355" s="28" t="s">
        <v>1781</v>
      </c>
    </row>
    <row r="356" spans="1:22" ht="18" customHeight="1" x14ac:dyDescent="0.25">
      <c r="B356" s="4" t="s">
        <v>2740</v>
      </c>
      <c r="C356" s="5" t="s">
        <v>744</v>
      </c>
      <c r="D356" s="27" t="s">
        <v>0</v>
      </c>
      <c r="E356" s="36" t="s">
        <v>1601</v>
      </c>
      <c r="F356" s="29">
        <v>9</v>
      </c>
      <c r="G356" s="9" t="s">
        <v>1609</v>
      </c>
      <c r="H356" s="30" t="s">
        <v>1573</v>
      </c>
      <c r="I356" s="31">
        <f t="shared" si="201"/>
        <v>1332</v>
      </c>
      <c r="J356" s="31">
        <f t="shared" si="202"/>
        <v>55800</v>
      </c>
      <c r="K356" s="31">
        <f t="shared" si="203"/>
        <v>6922800</v>
      </c>
      <c r="Q356" s="9"/>
      <c r="R356" s="9"/>
      <c r="S356" s="9"/>
      <c r="U356" s="28">
        <v>0</v>
      </c>
      <c r="V356" s="28">
        <v>0</v>
      </c>
    </row>
    <row r="357" spans="1:22" ht="18" customHeight="1" x14ac:dyDescent="0.25">
      <c r="A357" s="7" t="s">
        <v>1593</v>
      </c>
      <c r="B357" s="5" t="s">
        <v>745</v>
      </c>
      <c r="C357" s="5" t="s">
        <v>746</v>
      </c>
      <c r="D357" s="27" t="s">
        <v>0</v>
      </c>
      <c r="E357" s="36" t="s">
        <v>2503</v>
      </c>
      <c r="F357" s="29">
        <v>1.5</v>
      </c>
      <c r="G357" s="9" t="s">
        <v>1609</v>
      </c>
      <c r="H357" s="30" t="s">
        <v>1573</v>
      </c>
      <c r="I357" s="31">
        <f t="shared" si="201"/>
        <v>222</v>
      </c>
      <c r="J357" s="31">
        <f t="shared" si="202"/>
        <v>9300</v>
      </c>
      <c r="K357" s="31">
        <f t="shared" si="203"/>
        <v>1153800</v>
      </c>
      <c r="Q357" s="9"/>
      <c r="R357" s="9"/>
      <c r="S357" s="9"/>
      <c r="U357" s="28" t="s">
        <v>747</v>
      </c>
      <c r="V357" s="28" t="s">
        <v>1787</v>
      </c>
    </row>
    <row r="358" spans="1:22" ht="18" customHeight="1" x14ac:dyDescent="0.25">
      <c r="A358" s="7" t="s">
        <v>1614</v>
      </c>
      <c r="B358" s="5" t="s">
        <v>748</v>
      </c>
      <c r="C358" s="5" t="s">
        <v>749</v>
      </c>
      <c r="D358" s="27" t="s">
        <v>0</v>
      </c>
      <c r="E358" s="36" t="s">
        <v>1630</v>
      </c>
      <c r="F358" s="29">
        <v>1.5</v>
      </c>
      <c r="G358" s="9" t="s">
        <v>1609</v>
      </c>
      <c r="H358" s="30" t="s">
        <v>1573</v>
      </c>
      <c r="I358" s="31">
        <f t="shared" si="201"/>
        <v>222</v>
      </c>
      <c r="J358" s="31">
        <f t="shared" si="202"/>
        <v>9300</v>
      </c>
      <c r="K358" s="31">
        <f t="shared" si="203"/>
        <v>1153800</v>
      </c>
      <c r="Q358" s="9"/>
      <c r="R358" s="9"/>
      <c r="S358" s="9"/>
      <c r="U358" s="28" t="s">
        <v>2035</v>
      </c>
      <c r="V358" s="28" t="s">
        <v>2036</v>
      </c>
    </row>
    <row r="359" spans="1:22" ht="18" customHeight="1" x14ac:dyDescent="0.25">
      <c r="B359" s="4" t="s">
        <v>2741</v>
      </c>
      <c r="C359" s="5" t="s">
        <v>750</v>
      </c>
      <c r="D359" s="27" t="s">
        <v>0</v>
      </c>
      <c r="E359" s="36" t="s">
        <v>1630</v>
      </c>
      <c r="F359" s="29">
        <v>1.5</v>
      </c>
      <c r="G359" s="9" t="s">
        <v>1609</v>
      </c>
      <c r="H359" s="30" t="s">
        <v>1573</v>
      </c>
      <c r="I359" s="31">
        <f t="shared" si="201"/>
        <v>222</v>
      </c>
      <c r="J359" s="31">
        <f t="shared" si="202"/>
        <v>9300</v>
      </c>
      <c r="K359" s="31">
        <f t="shared" si="203"/>
        <v>1153800</v>
      </c>
      <c r="Q359" s="9"/>
      <c r="R359" s="9"/>
      <c r="S359" s="9"/>
      <c r="U359" s="28">
        <v>0</v>
      </c>
      <c r="V359" s="28">
        <v>0</v>
      </c>
    </row>
    <row r="360" spans="1:22" ht="18" customHeight="1" x14ac:dyDescent="0.25">
      <c r="A360" s="7" t="s">
        <v>1610</v>
      </c>
      <c r="B360" s="4" t="s">
        <v>2742</v>
      </c>
      <c r="C360" s="5" t="s">
        <v>751</v>
      </c>
      <c r="D360" s="27" t="s">
        <v>0</v>
      </c>
      <c r="E360" s="36" t="s">
        <v>1599</v>
      </c>
      <c r="F360" s="29">
        <v>30</v>
      </c>
      <c r="G360" s="9" t="s">
        <v>1609</v>
      </c>
      <c r="H360" s="30" t="s">
        <v>1573</v>
      </c>
      <c r="I360" s="31">
        <f t="shared" si="201"/>
        <v>4440</v>
      </c>
      <c r="J360" s="31">
        <f t="shared" si="202"/>
        <v>186000</v>
      </c>
      <c r="K360" s="31">
        <f t="shared" si="203"/>
        <v>23076000</v>
      </c>
      <c r="Q360" s="9"/>
      <c r="R360" s="9"/>
      <c r="S360" s="9"/>
      <c r="U360" s="28" t="s">
        <v>752</v>
      </c>
      <c r="V360" s="28" t="s">
        <v>2037</v>
      </c>
    </row>
    <row r="361" spans="1:22" ht="18" customHeight="1" x14ac:dyDescent="0.25">
      <c r="A361" s="7" t="s">
        <v>1632</v>
      </c>
      <c r="B361" s="4" t="s">
        <v>2743</v>
      </c>
      <c r="C361" s="5" t="s">
        <v>753</v>
      </c>
      <c r="D361" s="27" t="s">
        <v>0</v>
      </c>
      <c r="E361" s="36" t="s">
        <v>1630</v>
      </c>
      <c r="F361" s="29">
        <v>1.5</v>
      </c>
      <c r="G361" s="9" t="s">
        <v>1609</v>
      </c>
      <c r="H361" s="30" t="s">
        <v>1573</v>
      </c>
      <c r="I361" s="31">
        <f t="shared" si="201"/>
        <v>222</v>
      </c>
      <c r="J361" s="31">
        <f t="shared" si="202"/>
        <v>9300</v>
      </c>
      <c r="K361" s="31">
        <f t="shared" si="203"/>
        <v>1153800</v>
      </c>
      <c r="Q361" s="9"/>
      <c r="R361" s="9"/>
      <c r="S361" s="9"/>
      <c r="U361" s="28" t="s">
        <v>2038</v>
      </c>
      <c r="V361" s="28" t="s">
        <v>2039</v>
      </c>
    </row>
    <row r="362" spans="1:22" ht="18" customHeight="1" x14ac:dyDescent="0.25">
      <c r="A362" s="7" t="s">
        <v>1582</v>
      </c>
      <c r="B362" s="5" t="s">
        <v>754</v>
      </c>
      <c r="C362" s="5" t="s">
        <v>755</v>
      </c>
      <c r="D362" s="27" t="s">
        <v>0</v>
      </c>
      <c r="E362" s="36" t="s">
        <v>1599</v>
      </c>
      <c r="F362" s="29">
        <v>30</v>
      </c>
      <c r="G362" s="9" t="s">
        <v>1609</v>
      </c>
      <c r="H362" s="30" t="s">
        <v>1573</v>
      </c>
      <c r="I362" s="31">
        <f t="shared" si="201"/>
        <v>4440</v>
      </c>
      <c r="J362" s="31">
        <f t="shared" si="202"/>
        <v>186000</v>
      </c>
      <c r="K362" s="31">
        <f t="shared" si="203"/>
        <v>23076000</v>
      </c>
      <c r="Q362" s="9"/>
      <c r="R362" s="9"/>
      <c r="S362" s="9"/>
      <c r="U362" s="28" t="s">
        <v>756</v>
      </c>
      <c r="V362" s="28" t="s">
        <v>2040</v>
      </c>
    </row>
    <row r="363" spans="1:22" ht="18" customHeight="1" x14ac:dyDescent="0.25">
      <c r="A363" s="35" t="s">
        <v>1595</v>
      </c>
      <c r="B363" s="4" t="s">
        <v>2744</v>
      </c>
      <c r="C363" s="5" t="s">
        <v>757</v>
      </c>
      <c r="D363" s="27" t="s">
        <v>0</v>
      </c>
      <c r="E363" s="36" t="s">
        <v>2503</v>
      </c>
      <c r="F363" s="29">
        <v>2.5000000000000001E-3</v>
      </c>
      <c r="G363" s="9" t="s">
        <v>1609</v>
      </c>
      <c r="H363" s="30" t="s">
        <v>1573</v>
      </c>
      <c r="I363" s="37">
        <f t="shared" si="201"/>
        <v>0.37</v>
      </c>
      <c r="J363" s="31">
        <f t="shared" si="202"/>
        <v>15.5</v>
      </c>
      <c r="K363" s="31">
        <f t="shared" si="203"/>
        <v>1923</v>
      </c>
      <c r="Q363" s="9"/>
      <c r="R363" s="9"/>
      <c r="S363" s="9"/>
      <c r="U363" s="28" t="s">
        <v>758</v>
      </c>
      <c r="V363" s="28" t="s">
        <v>2041</v>
      </c>
    </row>
    <row r="364" spans="1:22" ht="18" customHeight="1" x14ac:dyDescent="0.25">
      <c r="A364" s="7" t="s">
        <v>1577</v>
      </c>
      <c r="B364" s="5" t="s">
        <v>759</v>
      </c>
      <c r="C364" s="5" t="s">
        <v>760</v>
      </c>
      <c r="D364" s="27" t="s">
        <v>0</v>
      </c>
      <c r="E364" s="36" t="s">
        <v>2503</v>
      </c>
      <c r="F364" s="29">
        <v>2.5000000000000001E-3</v>
      </c>
      <c r="G364" s="9" t="s">
        <v>1609</v>
      </c>
      <c r="H364" s="30" t="s">
        <v>1573</v>
      </c>
      <c r="I364" s="37">
        <f t="shared" si="201"/>
        <v>0.37</v>
      </c>
      <c r="J364" s="31">
        <f t="shared" si="202"/>
        <v>15.5</v>
      </c>
      <c r="K364" s="31">
        <f t="shared" si="203"/>
        <v>1923</v>
      </c>
      <c r="Q364" s="9"/>
      <c r="R364" s="9"/>
      <c r="S364" s="9"/>
      <c r="U364" s="28" t="s">
        <v>2042</v>
      </c>
      <c r="V364" s="28" t="s">
        <v>1998</v>
      </c>
    </row>
    <row r="365" spans="1:22" ht="18" customHeight="1" x14ac:dyDescent="0.25">
      <c r="A365" s="7" t="s">
        <v>1637</v>
      </c>
      <c r="B365" s="4" t="s">
        <v>2745</v>
      </c>
      <c r="C365" s="5" t="s">
        <v>761</v>
      </c>
      <c r="D365" s="27" t="s">
        <v>0</v>
      </c>
      <c r="E365" s="36" t="s">
        <v>1630</v>
      </c>
      <c r="F365" s="29">
        <v>1.5</v>
      </c>
      <c r="G365" s="9" t="s">
        <v>1609</v>
      </c>
      <c r="H365" s="30" t="s">
        <v>2504</v>
      </c>
      <c r="I365" s="31">
        <f t="shared" si="201"/>
        <v>222</v>
      </c>
      <c r="J365" s="31">
        <f t="shared" si="202"/>
        <v>9300</v>
      </c>
      <c r="K365" s="31">
        <f t="shared" si="203"/>
        <v>1153800</v>
      </c>
      <c r="Q365" s="9"/>
      <c r="R365" s="9"/>
      <c r="S365" s="9"/>
      <c r="U365" s="28" t="s">
        <v>2043</v>
      </c>
      <c r="V365" s="28" t="s">
        <v>2044</v>
      </c>
    </row>
    <row r="366" spans="1:22" ht="18" customHeight="1" x14ac:dyDescent="0.25">
      <c r="A366" s="7" t="s">
        <v>1633</v>
      </c>
      <c r="B366" s="5" t="s">
        <v>762</v>
      </c>
      <c r="C366" s="5" t="s">
        <v>763</v>
      </c>
      <c r="D366" s="27" t="s">
        <v>1571</v>
      </c>
      <c r="E366" s="28" t="s">
        <v>1572</v>
      </c>
      <c r="F366" s="29" t="s">
        <v>77</v>
      </c>
      <c r="H366" s="30" t="s">
        <v>1573</v>
      </c>
      <c r="I366" s="39"/>
      <c r="J366" s="39"/>
      <c r="K366" s="39"/>
      <c r="N366" s="9" t="s">
        <v>46</v>
      </c>
      <c r="P366" s="30" t="s">
        <v>1573</v>
      </c>
      <c r="Q366" s="9"/>
      <c r="R366" s="9"/>
      <c r="S366" s="9"/>
      <c r="T366" s="33" t="s">
        <v>763</v>
      </c>
      <c r="U366" s="28" t="s">
        <v>764</v>
      </c>
      <c r="V366" s="28" t="s">
        <v>2045</v>
      </c>
    </row>
    <row r="367" spans="1:22" ht="18" customHeight="1" x14ac:dyDescent="0.25">
      <c r="A367" s="7" t="s">
        <v>1634</v>
      </c>
      <c r="B367" s="4" t="s">
        <v>2746</v>
      </c>
      <c r="C367" s="5" t="s">
        <v>765</v>
      </c>
      <c r="D367" s="27" t="s">
        <v>1571</v>
      </c>
      <c r="E367" s="28" t="s">
        <v>1572</v>
      </c>
      <c r="F367" s="29">
        <v>440</v>
      </c>
      <c r="G367" s="9" t="s">
        <v>1609</v>
      </c>
      <c r="H367" s="30" t="s">
        <v>1573</v>
      </c>
      <c r="I367" s="31">
        <f>F367/0.0025*0.37</f>
        <v>65120</v>
      </c>
      <c r="J367" s="31">
        <f>F367/0.0025*15.5</f>
        <v>2728000</v>
      </c>
      <c r="K367" s="31">
        <f>F367/0.0025*1923</f>
        <v>338448000</v>
      </c>
      <c r="N367" s="9" t="s">
        <v>46</v>
      </c>
      <c r="P367" s="30" t="s">
        <v>1573</v>
      </c>
      <c r="Q367" s="9"/>
      <c r="R367" s="9"/>
      <c r="S367" s="9"/>
      <c r="U367" s="28" t="s">
        <v>766</v>
      </c>
      <c r="V367" s="28" t="s">
        <v>2046</v>
      </c>
    </row>
    <row r="368" spans="1:22" ht="18" customHeight="1" x14ac:dyDescent="0.25">
      <c r="A368" s="7" t="s">
        <v>1634</v>
      </c>
      <c r="B368" s="4" t="s">
        <v>2747</v>
      </c>
      <c r="C368" s="5" t="s">
        <v>767</v>
      </c>
      <c r="D368" s="27" t="s">
        <v>1571</v>
      </c>
      <c r="E368" s="28" t="s">
        <v>1572</v>
      </c>
      <c r="F368" s="40" t="s">
        <v>428</v>
      </c>
      <c r="H368" s="30" t="s">
        <v>1573</v>
      </c>
      <c r="I368" s="39"/>
      <c r="J368" s="39"/>
      <c r="K368" s="39"/>
      <c r="N368" s="9" t="s">
        <v>46</v>
      </c>
      <c r="P368" s="30" t="s">
        <v>1573</v>
      </c>
      <c r="Q368" s="9"/>
      <c r="R368" s="9"/>
      <c r="S368" s="9"/>
      <c r="U368" s="28" t="s">
        <v>2047</v>
      </c>
      <c r="V368" s="28" t="s">
        <v>2048</v>
      </c>
    </row>
    <row r="369" spans="1:22" ht="18" customHeight="1" x14ac:dyDescent="0.25">
      <c r="A369" s="35" t="s">
        <v>1581</v>
      </c>
      <c r="B369" s="4" t="s">
        <v>2748</v>
      </c>
      <c r="C369" s="5" t="s">
        <v>768</v>
      </c>
      <c r="D369" s="27" t="s">
        <v>0</v>
      </c>
      <c r="E369" s="36" t="s">
        <v>1630</v>
      </c>
      <c r="F369" s="29">
        <v>1.5</v>
      </c>
      <c r="G369" s="9" t="s">
        <v>1609</v>
      </c>
      <c r="H369" s="30" t="s">
        <v>1573</v>
      </c>
      <c r="I369" s="31">
        <f t="shared" ref="I369:I372" si="204">F369/0.0025*0.37</f>
        <v>222</v>
      </c>
      <c r="J369" s="31">
        <f t="shared" ref="J369:J372" si="205">F369/0.0025*15.5</f>
        <v>9300</v>
      </c>
      <c r="K369" s="31">
        <f t="shared" ref="K369:K372" si="206">F369/0.0025*1923</f>
        <v>1153800</v>
      </c>
      <c r="Q369" s="9"/>
      <c r="R369" s="9"/>
      <c r="S369" s="9"/>
      <c r="U369" s="28">
        <v>0</v>
      </c>
      <c r="V369" s="28">
        <v>0</v>
      </c>
    </row>
    <row r="370" spans="1:22" ht="18" customHeight="1" x14ac:dyDescent="0.25">
      <c r="A370" s="7" t="s">
        <v>1637</v>
      </c>
      <c r="B370" s="4" t="s">
        <v>2749</v>
      </c>
      <c r="C370" s="5" t="s">
        <v>769</v>
      </c>
      <c r="D370" s="27" t="s">
        <v>0</v>
      </c>
      <c r="E370" s="36" t="s">
        <v>1630</v>
      </c>
      <c r="F370" s="29">
        <v>1.5</v>
      </c>
      <c r="G370" s="9" t="s">
        <v>1609</v>
      </c>
      <c r="H370" s="30" t="s">
        <v>1573</v>
      </c>
      <c r="I370" s="31">
        <f t="shared" si="204"/>
        <v>222</v>
      </c>
      <c r="J370" s="31">
        <f t="shared" si="205"/>
        <v>9300</v>
      </c>
      <c r="K370" s="31">
        <f t="shared" si="206"/>
        <v>1153800</v>
      </c>
      <c r="Q370" s="9"/>
      <c r="R370" s="9"/>
      <c r="S370" s="9"/>
      <c r="U370" s="28">
        <v>0</v>
      </c>
      <c r="V370" s="28">
        <v>0</v>
      </c>
    </row>
    <row r="371" spans="1:22" ht="18" customHeight="1" x14ac:dyDescent="0.25">
      <c r="A371" s="7" t="s">
        <v>1613</v>
      </c>
      <c r="B371" s="4" t="s">
        <v>2750</v>
      </c>
      <c r="C371" s="5" t="s">
        <v>770</v>
      </c>
      <c r="D371" s="27" t="s">
        <v>0</v>
      </c>
      <c r="E371" s="36" t="s">
        <v>2503</v>
      </c>
      <c r="F371" s="29">
        <v>2.5000000000000001E-3</v>
      </c>
      <c r="G371" s="9" t="s">
        <v>1609</v>
      </c>
      <c r="H371" s="30" t="s">
        <v>1573</v>
      </c>
      <c r="I371" s="37">
        <f t="shared" si="204"/>
        <v>0.37</v>
      </c>
      <c r="J371" s="31">
        <f t="shared" si="205"/>
        <v>15.5</v>
      </c>
      <c r="K371" s="31">
        <f t="shared" si="206"/>
        <v>1923</v>
      </c>
      <c r="Q371" s="9" t="s">
        <v>770</v>
      </c>
      <c r="R371" s="9"/>
      <c r="S371" s="9"/>
      <c r="U371" s="28" t="s">
        <v>771</v>
      </c>
      <c r="V371" s="28" t="s">
        <v>2049</v>
      </c>
    </row>
    <row r="372" spans="1:22" ht="18" customHeight="1" x14ac:dyDescent="0.25">
      <c r="A372" s="7" t="s">
        <v>1640</v>
      </c>
      <c r="B372" s="4" t="s">
        <v>2751</v>
      </c>
      <c r="C372" s="5" t="s">
        <v>772</v>
      </c>
      <c r="D372" s="27" t="s">
        <v>0</v>
      </c>
      <c r="E372" s="36" t="s">
        <v>2503</v>
      </c>
      <c r="F372" s="29">
        <v>2.5000000000000001E-3</v>
      </c>
      <c r="G372" s="9" t="s">
        <v>1609</v>
      </c>
      <c r="H372" s="30" t="s">
        <v>1573</v>
      </c>
      <c r="I372" s="37">
        <f t="shared" si="204"/>
        <v>0.37</v>
      </c>
      <c r="J372" s="31">
        <f t="shared" si="205"/>
        <v>15.5</v>
      </c>
      <c r="K372" s="31">
        <f t="shared" si="206"/>
        <v>1923</v>
      </c>
      <c r="Q372" s="9" t="s">
        <v>772</v>
      </c>
      <c r="R372" s="9"/>
      <c r="S372" s="9"/>
      <c r="U372" s="28" t="s">
        <v>2050</v>
      </c>
      <c r="V372" s="28" t="s">
        <v>2051</v>
      </c>
    </row>
    <row r="373" spans="1:22" ht="18" customHeight="1" x14ac:dyDescent="0.25">
      <c r="A373" s="35" t="s">
        <v>1595</v>
      </c>
      <c r="B373" s="4" t="s">
        <v>2752</v>
      </c>
      <c r="C373" s="5" t="s">
        <v>773</v>
      </c>
      <c r="D373" s="27" t="s">
        <v>1571</v>
      </c>
      <c r="E373" s="28" t="s">
        <v>1572</v>
      </c>
      <c r="F373" s="29" t="s">
        <v>77</v>
      </c>
      <c r="I373" s="39"/>
      <c r="J373" s="39"/>
      <c r="K373" s="39"/>
      <c r="Q373" s="9"/>
      <c r="R373" s="9"/>
      <c r="S373" s="9"/>
      <c r="U373" s="28" t="s">
        <v>774</v>
      </c>
      <c r="V373" s="28" t="s">
        <v>2052</v>
      </c>
    </row>
    <row r="374" spans="1:22" ht="18" customHeight="1" x14ac:dyDescent="0.25">
      <c r="A374" s="7" t="s">
        <v>1637</v>
      </c>
      <c r="B374" s="4" t="s">
        <v>2753</v>
      </c>
      <c r="C374" s="5" t="s">
        <v>775</v>
      </c>
      <c r="D374" s="27" t="s">
        <v>0</v>
      </c>
      <c r="E374" s="36" t="s">
        <v>1630</v>
      </c>
      <c r="F374" s="29">
        <v>1.5</v>
      </c>
      <c r="G374" s="9" t="s">
        <v>1609</v>
      </c>
      <c r="H374" s="30" t="s">
        <v>1573</v>
      </c>
      <c r="I374" s="31">
        <f>F374/0.0025*0.37</f>
        <v>222</v>
      </c>
      <c r="J374" s="31">
        <f>F374/0.0025*15.5</f>
        <v>9300</v>
      </c>
      <c r="K374" s="31">
        <f>F374/0.0025*1923</f>
        <v>1153800</v>
      </c>
      <c r="Q374" s="9"/>
      <c r="R374" s="9"/>
      <c r="S374" s="9"/>
      <c r="U374" s="28" t="s">
        <v>2053</v>
      </c>
      <c r="V374" s="28" t="s">
        <v>2054</v>
      </c>
    </row>
    <row r="375" spans="1:22" ht="18" customHeight="1" x14ac:dyDescent="0.25">
      <c r="A375" s="7" t="s">
        <v>1611</v>
      </c>
      <c r="B375" s="5" t="s">
        <v>776</v>
      </c>
      <c r="C375" s="5" t="s">
        <v>777</v>
      </c>
      <c r="F375" s="29" t="s">
        <v>1608</v>
      </c>
      <c r="I375" s="39"/>
      <c r="J375" s="39"/>
      <c r="K375" s="39"/>
      <c r="Q375" s="9" t="s">
        <v>2055</v>
      </c>
      <c r="R375" s="9"/>
      <c r="S375" s="9" t="s">
        <v>2055</v>
      </c>
      <c r="T375" s="33" t="s">
        <v>2055</v>
      </c>
      <c r="U375" s="28">
        <v>0</v>
      </c>
      <c r="V375" s="28">
        <v>0</v>
      </c>
    </row>
    <row r="376" spans="1:22" ht="18" customHeight="1" x14ac:dyDescent="0.25">
      <c r="A376" s="7" t="s">
        <v>1641</v>
      </c>
      <c r="B376" s="4" t="s">
        <v>2754</v>
      </c>
      <c r="C376" s="5" t="s">
        <v>778</v>
      </c>
      <c r="D376" s="27" t="s">
        <v>1571</v>
      </c>
      <c r="E376" s="28" t="s">
        <v>1572</v>
      </c>
      <c r="F376" s="29">
        <v>250</v>
      </c>
      <c r="G376" s="9" t="s">
        <v>1609</v>
      </c>
      <c r="H376" s="30" t="s">
        <v>1573</v>
      </c>
      <c r="I376" s="31">
        <f>F376/0.0025*0.37</f>
        <v>37000</v>
      </c>
      <c r="J376" s="31">
        <f>F376/0.0025*15.5</f>
        <v>1550000</v>
      </c>
      <c r="K376" s="31">
        <f>F376/0.0025*1923</f>
        <v>192300000</v>
      </c>
      <c r="M376" s="28" t="s">
        <v>1572</v>
      </c>
      <c r="N376" s="35" t="s">
        <v>1642</v>
      </c>
      <c r="P376" s="30" t="s">
        <v>1573</v>
      </c>
      <c r="Q376" s="9" t="s">
        <v>778</v>
      </c>
      <c r="R376" s="9"/>
      <c r="S376" s="9"/>
      <c r="T376" s="33" t="s">
        <v>778</v>
      </c>
      <c r="U376" s="28" t="s">
        <v>779</v>
      </c>
      <c r="V376" s="28" t="s">
        <v>2056</v>
      </c>
    </row>
    <row r="377" spans="1:22" ht="18" customHeight="1" x14ac:dyDescent="0.25">
      <c r="A377" s="7" t="s">
        <v>1641</v>
      </c>
      <c r="B377" s="4" t="s">
        <v>2755</v>
      </c>
      <c r="C377" s="5" t="s">
        <v>780</v>
      </c>
      <c r="D377" s="27" t="s">
        <v>1571</v>
      </c>
      <c r="E377" s="28" t="s">
        <v>1572</v>
      </c>
      <c r="F377" s="40" t="s">
        <v>65</v>
      </c>
      <c r="H377" s="30" t="s">
        <v>1573</v>
      </c>
      <c r="I377" s="39"/>
      <c r="J377" s="39"/>
      <c r="K377" s="39"/>
      <c r="N377" s="28" t="s">
        <v>424</v>
      </c>
      <c r="P377" s="30" t="s">
        <v>1573</v>
      </c>
      <c r="Q377" s="9" t="s">
        <v>780</v>
      </c>
      <c r="R377" s="9"/>
      <c r="S377" s="9"/>
      <c r="U377" s="28" t="s">
        <v>2057</v>
      </c>
      <c r="V377" s="28" t="s">
        <v>2058</v>
      </c>
    </row>
    <row r="378" spans="1:22" ht="18" customHeight="1" x14ac:dyDescent="0.25">
      <c r="A378" s="7" t="s">
        <v>1589</v>
      </c>
      <c r="B378" s="5" t="s">
        <v>781</v>
      </c>
      <c r="C378" s="5" t="s">
        <v>782</v>
      </c>
      <c r="D378" s="27" t="s">
        <v>1571</v>
      </c>
      <c r="E378" s="28" t="s">
        <v>1572</v>
      </c>
      <c r="F378" s="29" t="s">
        <v>46</v>
      </c>
      <c r="H378" s="30" t="s">
        <v>1573</v>
      </c>
      <c r="I378" s="39"/>
      <c r="J378" s="39"/>
      <c r="K378" s="39"/>
      <c r="N378" s="9" t="s">
        <v>46</v>
      </c>
      <c r="P378" s="30" t="s">
        <v>1573</v>
      </c>
      <c r="Q378" s="9"/>
      <c r="R378" s="9"/>
      <c r="S378" s="9"/>
      <c r="U378" s="28" t="s">
        <v>783</v>
      </c>
      <c r="V378" s="28" t="s">
        <v>2059</v>
      </c>
    </row>
    <row r="379" spans="1:22" ht="18" customHeight="1" x14ac:dyDescent="0.25">
      <c r="A379" s="7" t="s">
        <v>1589</v>
      </c>
      <c r="B379" s="5" t="s">
        <v>784</v>
      </c>
      <c r="C379" s="5" t="s">
        <v>785</v>
      </c>
      <c r="D379" s="27" t="s">
        <v>1571</v>
      </c>
      <c r="E379" s="28" t="s">
        <v>1572</v>
      </c>
      <c r="F379" s="40" t="s">
        <v>787</v>
      </c>
      <c r="H379" s="30" t="s">
        <v>1573</v>
      </c>
      <c r="I379" s="39"/>
      <c r="J379" s="39"/>
      <c r="K379" s="39"/>
      <c r="N379" s="28" t="s">
        <v>787</v>
      </c>
      <c r="P379" s="30" t="s">
        <v>1573</v>
      </c>
      <c r="Q379" s="9"/>
      <c r="R379" s="9"/>
      <c r="S379" s="9"/>
      <c r="T379" s="33" t="s">
        <v>785</v>
      </c>
      <c r="U379" s="28" t="s">
        <v>2060</v>
      </c>
      <c r="V379" s="28" t="s">
        <v>786</v>
      </c>
    </row>
    <row r="380" spans="1:22" ht="18" customHeight="1" x14ac:dyDescent="0.25">
      <c r="A380" s="7" t="s">
        <v>1641</v>
      </c>
      <c r="B380" s="5" t="s">
        <v>788</v>
      </c>
      <c r="C380" s="5" t="s">
        <v>789</v>
      </c>
      <c r="D380" s="27" t="s">
        <v>1571</v>
      </c>
      <c r="E380" s="28" t="s">
        <v>1572</v>
      </c>
      <c r="F380" s="29">
        <v>10</v>
      </c>
      <c r="G380" s="9" t="s">
        <v>1609</v>
      </c>
      <c r="H380" s="30" t="s">
        <v>1573</v>
      </c>
      <c r="I380" s="31">
        <f>F380/0.0025*0.37</f>
        <v>1480</v>
      </c>
      <c r="J380" s="31">
        <f>F380/0.0025*15.5</f>
        <v>62000</v>
      </c>
      <c r="K380" s="31">
        <f>F380/0.0025*1923</f>
        <v>7692000</v>
      </c>
      <c r="N380" s="28" t="s">
        <v>1643</v>
      </c>
      <c r="Q380" s="9"/>
      <c r="R380" s="9"/>
      <c r="S380" s="9"/>
      <c r="U380" s="28" t="s">
        <v>790</v>
      </c>
      <c r="V380" s="28" t="s">
        <v>2061</v>
      </c>
    </row>
    <row r="381" spans="1:22" ht="18" customHeight="1" x14ac:dyDescent="0.25">
      <c r="A381" s="7" t="s">
        <v>1589</v>
      </c>
      <c r="B381" s="5" t="s">
        <v>791</v>
      </c>
      <c r="C381" s="5" t="s">
        <v>792</v>
      </c>
      <c r="E381" s="36"/>
      <c r="F381" s="29"/>
      <c r="G381" s="9"/>
      <c r="I381" s="39"/>
      <c r="J381" s="39"/>
      <c r="K381" s="39"/>
      <c r="P381" s="30" t="s">
        <v>1573</v>
      </c>
      <c r="Q381" s="9"/>
      <c r="R381" s="9"/>
      <c r="S381" s="9"/>
      <c r="U381" s="28" t="s">
        <v>793</v>
      </c>
      <c r="V381" s="28" t="s">
        <v>2062</v>
      </c>
    </row>
    <row r="382" spans="1:22" ht="18" customHeight="1" x14ac:dyDescent="0.25">
      <c r="A382" s="7" t="s">
        <v>1589</v>
      </c>
      <c r="B382" s="5" t="s">
        <v>794</v>
      </c>
      <c r="C382" s="5" t="s">
        <v>795</v>
      </c>
      <c r="D382" s="27" t="s">
        <v>1571</v>
      </c>
      <c r="E382" s="28" t="s">
        <v>1572</v>
      </c>
      <c r="F382" s="29" t="s">
        <v>77</v>
      </c>
      <c r="H382" s="30" t="s">
        <v>1573</v>
      </c>
      <c r="I382" s="39"/>
      <c r="J382" s="39"/>
      <c r="K382" s="39"/>
      <c r="N382" s="9" t="s">
        <v>77</v>
      </c>
      <c r="P382" s="30" t="s">
        <v>1573</v>
      </c>
      <c r="Q382" s="9"/>
      <c r="R382" s="9"/>
      <c r="S382" s="9"/>
      <c r="U382" s="28" t="s">
        <v>796</v>
      </c>
      <c r="V382" s="28" t="s">
        <v>2063</v>
      </c>
    </row>
    <row r="383" spans="1:22" ht="18" customHeight="1" x14ac:dyDescent="0.25">
      <c r="A383" s="7" t="s">
        <v>1597</v>
      </c>
      <c r="B383" s="4" t="s">
        <v>2756</v>
      </c>
      <c r="C383" s="5" t="s">
        <v>797</v>
      </c>
      <c r="D383" s="27" t="s">
        <v>1571</v>
      </c>
      <c r="E383" s="28" t="s">
        <v>1572</v>
      </c>
      <c r="F383" s="29" t="s">
        <v>77</v>
      </c>
      <c r="H383" s="30" t="s">
        <v>1573</v>
      </c>
      <c r="I383" s="39"/>
      <c r="J383" s="39"/>
      <c r="K383" s="39"/>
      <c r="N383" s="9" t="s">
        <v>77</v>
      </c>
      <c r="P383" s="30" t="s">
        <v>1573</v>
      </c>
      <c r="Q383" s="9"/>
      <c r="R383" s="9"/>
      <c r="S383" s="9"/>
      <c r="T383" s="33" t="s">
        <v>797</v>
      </c>
      <c r="U383" s="28" t="s">
        <v>798</v>
      </c>
      <c r="V383" s="28" t="s">
        <v>2064</v>
      </c>
    </row>
    <row r="384" spans="1:22" ht="18" customHeight="1" x14ac:dyDescent="0.25">
      <c r="A384" s="7" t="s">
        <v>1582</v>
      </c>
      <c r="B384" s="4" t="s">
        <v>2757</v>
      </c>
      <c r="C384" s="5" t="s">
        <v>799</v>
      </c>
      <c r="D384" s="27" t="s">
        <v>0</v>
      </c>
      <c r="E384" s="36" t="s">
        <v>1599</v>
      </c>
      <c r="F384" s="29">
        <v>30</v>
      </c>
      <c r="G384" s="9" t="s">
        <v>1609</v>
      </c>
      <c r="H384" s="30" t="s">
        <v>1573</v>
      </c>
      <c r="I384" s="31">
        <f t="shared" ref="I384:I385" si="207">F384/0.0025*0.37</f>
        <v>4440</v>
      </c>
      <c r="J384" s="31">
        <f t="shared" ref="J384:J385" si="208">F384/0.0025*15.5</f>
        <v>186000</v>
      </c>
      <c r="K384" s="31">
        <f t="shared" ref="K384:K385" si="209">F384/0.0025*1923</f>
        <v>23076000</v>
      </c>
      <c r="Q384" s="9"/>
      <c r="R384" s="9"/>
      <c r="S384" s="9"/>
      <c r="U384" s="28" t="s">
        <v>800</v>
      </c>
      <c r="V384" s="28" t="s">
        <v>1761</v>
      </c>
    </row>
    <row r="385" spans="1:22" ht="18" customHeight="1" x14ac:dyDescent="0.25">
      <c r="A385" s="6" t="s">
        <v>1591</v>
      </c>
      <c r="B385" s="4" t="s">
        <v>2758</v>
      </c>
      <c r="C385" s="5" t="s">
        <v>801</v>
      </c>
      <c r="D385" s="27" t="s">
        <v>0</v>
      </c>
      <c r="E385" s="36" t="s">
        <v>2503</v>
      </c>
      <c r="F385" s="29">
        <v>2.5000000000000001E-3</v>
      </c>
      <c r="G385" s="9" t="s">
        <v>1609</v>
      </c>
      <c r="H385" s="30" t="s">
        <v>1573</v>
      </c>
      <c r="I385" s="37">
        <f t="shared" si="207"/>
        <v>0.37</v>
      </c>
      <c r="J385" s="31">
        <f t="shared" si="208"/>
        <v>15.5</v>
      </c>
      <c r="K385" s="31">
        <f t="shared" si="209"/>
        <v>1923</v>
      </c>
      <c r="Q385" s="9"/>
      <c r="R385" s="9"/>
      <c r="S385" s="9"/>
      <c r="U385" s="28" t="s">
        <v>2065</v>
      </c>
      <c r="V385" s="28" t="s">
        <v>1848</v>
      </c>
    </row>
    <row r="386" spans="1:22" ht="18" customHeight="1" x14ac:dyDescent="0.25">
      <c r="A386" s="7" t="s">
        <v>1586</v>
      </c>
      <c r="B386" s="5" t="s">
        <v>802</v>
      </c>
      <c r="C386" s="5" t="s">
        <v>803</v>
      </c>
      <c r="D386" s="27" t="s">
        <v>1571</v>
      </c>
      <c r="E386" s="28" t="s">
        <v>1572</v>
      </c>
      <c r="F386" s="34">
        <v>2.5</v>
      </c>
      <c r="G386" s="28" t="s">
        <v>2508</v>
      </c>
      <c r="H386" s="30" t="s">
        <v>1573</v>
      </c>
      <c r="I386" s="31">
        <f t="shared" ref="I386:I387" si="210">F386*1000/0.0025*0.37</f>
        <v>370000</v>
      </c>
      <c r="J386" s="31">
        <f t="shared" ref="J386:J387" si="211">F386*1000/0.0025*15.5</f>
        <v>15500000</v>
      </c>
      <c r="K386" s="31">
        <f t="shared" ref="K386:K387" si="212">F386*1000/0.0025*1923</f>
        <v>1923000000</v>
      </c>
      <c r="N386" s="28" t="s">
        <v>1608</v>
      </c>
      <c r="P386" s="30" t="s">
        <v>1573</v>
      </c>
      <c r="Q386" s="9"/>
      <c r="R386" s="9"/>
      <c r="S386" s="9"/>
      <c r="T386" s="33" t="s">
        <v>803</v>
      </c>
      <c r="U386" s="28" t="s">
        <v>804</v>
      </c>
      <c r="V386" s="28" t="s">
        <v>1943</v>
      </c>
    </row>
    <row r="387" spans="1:22" ht="18" customHeight="1" x14ac:dyDescent="0.25">
      <c r="A387" s="6" t="s">
        <v>1607</v>
      </c>
      <c r="B387" s="4" t="s">
        <v>2759</v>
      </c>
      <c r="C387" s="5" t="s">
        <v>805</v>
      </c>
      <c r="D387" s="27" t="s">
        <v>1571</v>
      </c>
      <c r="E387" s="28" t="s">
        <v>1572</v>
      </c>
      <c r="F387" s="34">
        <v>25</v>
      </c>
      <c r="G387" s="28" t="s">
        <v>2508</v>
      </c>
      <c r="H387" s="30" t="s">
        <v>1573</v>
      </c>
      <c r="I387" s="31">
        <f t="shared" si="210"/>
        <v>3700000</v>
      </c>
      <c r="J387" s="31">
        <f t="shared" si="211"/>
        <v>155000000</v>
      </c>
      <c r="K387" s="31">
        <f t="shared" si="212"/>
        <v>19230000000</v>
      </c>
      <c r="N387" s="28" t="s">
        <v>10</v>
      </c>
      <c r="P387" s="30" t="s">
        <v>1573</v>
      </c>
      <c r="Q387" s="9"/>
      <c r="R387" s="9"/>
      <c r="S387" s="9"/>
      <c r="U387" s="28" t="s">
        <v>806</v>
      </c>
      <c r="V387" s="28" t="s">
        <v>2066</v>
      </c>
    </row>
    <row r="388" spans="1:22" ht="18" customHeight="1" x14ac:dyDescent="0.25">
      <c r="A388" s="7" t="s">
        <v>1586</v>
      </c>
      <c r="B388" s="4" t="s">
        <v>2760</v>
      </c>
      <c r="C388" s="5" t="s">
        <v>807</v>
      </c>
      <c r="D388" s="27" t="s">
        <v>0</v>
      </c>
      <c r="E388" s="36" t="s">
        <v>1599</v>
      </c>
      <c r="F388" s="29">
        <v>30</v>
      </c>
      <c r="G388" s="9" t="s">
        <v>1609</v>
      </c>
      <c r="H388" s="30" t="s">
        <v>1573</v>
      </c>
      <c r="I388" s="31">
        <f>F388/0.0025*0.37</f>
        <v>4440</v>
      </c>
      <c r="J388" s="31">
        <f>F388/0.0025*15.5</f>
        <v>186000</v>
      </c>
      <c r="K388" s="31">
        <f>F388/0.0025*1923</f>
        <v>23076000</v>
      </c>
      <c r="Q388" s="9"/>
      <c r="R388" s="9"/>
      <c r="S388" s="9"/>
      <c r="T388" s="33" t="s">
        <v>807</v>
      </c>
      <c r="U388" s="28" t="s">
        <v>808</v>
      </c>
      <c r="V388" s="28" t="s">
        <v>2067</v>
      </c>
    </row>
    <row r="389" spans="1:22" ht="18" customHeight="1" x14ac:dyDescent="0.25">
      <c r="A389" s="7" t="s">
        <v>1586</v>
      </c>
      <c r="B389" s="4" t="s">
        <v>2761</v>
      </c>
      <c r="C389" s="5" t="s">
        <v>809</v>
      </c>
      <c r="D389" s="27" t="s">
        <v>1571</v>
      </c>
      <c r="F389" s="29" t="s">
        <v>77</v>
      </c>
      <c r="H389" s="30" t="s">
        <v>1573</v>
      </c>
      <c r="I389" s="39"/>
      <c r="J389" s="39"/>
      <c r="K389" s="39"/>
      <c r="Q389" s="9"/>
      <c r="R389" s="9"/>
      <c r="S389" s="9"/>
      <c r="U389" s="28" t="s">
        <v>810</v>
      </c>
      <c r="V389" s="28" t="s">
        <v>1700</v>
      </c>
    </row>
    <row r="390" spans="1:22" ht="18" customHeight="1" x14ac:dyDescent="0.25">
      <c r="A390" s="7" t="s">
        <v>1586</v>
      </c>
      <c r="B390" s="4" t="s">
        <v>2762</v>
      </c>
      <c r="C390" s="5" t="s">
        <v>811</v>
      </c>
      <c r="D390" s="27" t="s">
        <v>0</v>
      </c>
      <c r="E390" s="36" t="s">
        <v>1599</v>
      </c>
      <c r="F390" s="29">
        <v>30</v>
      </c>
      <c r="G390" s="9" t="s">
        <v>1609</v>
      </c>
      <c r="H390" s="30" t="s">
        <v>1573</v>
      </c>
      <c r="I390" s="31">
        <f>F390/0.0025*0.37</f>
        <v>4440</v>
      </c>
      <c r="J390" s="31">
        <f>F390/0.0025*15.5</f>
        <v>186000</v>
      </c>
      <c r="K390" s="31">
        <f>F390/0.0025*1923</f>
        <v>23076000</v>
      </c>
      <c r="Q390" s="9"/>
      <c r="R390" s="9"/>
      <c r="S390" s="9"/>
      <c r="U390" s="28" t="s">
        <v>812</v>
      </c>
      <c r="V390" s="28" t="s">
        <v>1924</v>
      </c>
    </row>
    <row r="391" spans="1:22" ht="18" customHeight="1" x14ac:dyDescent="0.25">
      <c r="A391" s="7" t="s">
        <v>1586</v>
      </c>
      <c r="B391" s="4" t="s">
        <v>2763</v>
      </c>
      <c r="C391" s="5" t="s">
        <v>813</v>
      </c>
      <c r="D391" s="27" t="s">
        <v>1571</v>
      </c>
      <c r="E391" s="28" t="s">
        <v>1572</v>
      </c>
      <c r="F391" s="34">
        <v>2.5</v>
      </c>
      <c r="G391" s="28" t="s">
        <v>2508</v>
      </c>
      <c r="H391" s="30" t="s">
        <v>1573</v>
      </c>
      <c r="I391" s="31">
        <f>F391*1000/0.0025*0.37</f>
        <v>370000</v>
      </c>
      <c r="J391" s="31">
        <f>F391*1000/0.0025*15.5</f>
        <v>15500000</v>
      </c>
      <c r="K391" s="31">
        <f>F391*1000/0.0025*1923</f>
        <v>1923000000</v>
      </c>
      <c r="Q391" s="9"/>
      <c r="R391" s="9"/>
      <c r="S391" s="9"/>
      <c r="T391" s="33" t="s">
        <v>813</v>
      </c>
      <c r="U391" s="28" t="s">
        <v>814</v>
      </c>
      <c r="V391" s="28" t="s">
        <v>1696</v>
      </c>
    </row>
    <row r="392" spans="1:22" ht="18" customHeight="1" x14ac:dyDescent="0.25">
      <c r="A392" s="7" t="s">
        <v>1634</v>
      </c>
      <c r="B392" s="4" t="s">
        <v>2764</v>
      </c>
      <c r="C392" s="5" t="s">
        <v>815</v>
      </c>
      <c r="D392" s="27" t="s">
        <v>0</v>
      </c>
      <c r="E392" s="36" t="s">
        <v>1599</v>
      </c>
      <c r="F392" s="29">
        <v>30</v>
      </c>
      <c r="G392" s="9" t="s">
        <v>1609</v>
      </c>
      <c r="H392" s="30" t="s">
        <v>1573</v>
      </c>
      <c r="I392" s="31">
        <f t="shared" ref="I392:I397" si="213">F392/0.0025*0.37</f>
        <v>4440</v>
      </c>
      <c r="J392" s="31">
        <f t="shared" ref="J392:J397" si="214">F392/0.0025*15.5</f>
        <v>186000</v>
      </c>
      <c r="K392" s="31">
        <f t="shared" ref="K392:K397" si="215">F392/0.0025*1923</f>
        <v>23076000</v>
      </c>
      <c r="Q392" s="9"/>
      <c r="R392" s="9"/>
      <c r="S392" s="9"/>
      <c r="U392" s="28" t="s">
        <v>816</v>
      </c>
      <c r="V392" s="28" t="s">
        <v>2068</v>
      </c>
    </row>
    <row r="393" spans="1:22" ht="18" customHeight="1" x14ac:dyDescent="0.25">
      <c r="A393" s="6" t="s">
        <v>1607</v>
      </c>
      <c r="B393" s="4" t="s">
        <v>2765</v>
      </c>
      <c r="C393" s="5" t="s">
        <v>817</v>
      </c>
      <c r="D393" s="27" t="s">
        <v>0</v>
      </c>
      <c r="E393" s="36" t="s">
        <v>1599</v>
      </c>
      <c r="F393" s="29">
        <v>30</v>
      </c>
      <c r="G393" s="9" t="s">
        <v>1609</v>
      </c>
      <c r="H393" s="30" t="s">
        <v>1573</v>
      </c>
      <c r="I393" s="31">
        <f t="shared" si="213"/>
        <v>4440</v>
      </c>
      <c r="J393" s="31">
        <f t="shared" si="214"/>
        <v>186000</v>
      </c>
      <c r="K393" s="31">
        <f t="shared" si="215"/>
        <v>23076000</v>
      </c>
      <c r="Q393" s="9"/>
      <c r="R393" s="9"/>
      <c r="S393" s="9"/>
      <c r="U393" s="28" t="s">
        <v>1107</v>
      </c>
      <c r="V393" s="28" t="s">
        <v>2069</v>
      </c>
    </row>
    <row r="394" spans="1:22" ht="18" customHeight="1" x14ac:dyDescent="0.25">
      <c r="A394" s="6" t="s">
        <v>1591</v>
      </c>
      <c r="B394" s="5" t="s">
        <v>818</v>
      </c>
      <c r="C394" s="5" t="s">
        <v>819</v>
      </c>
      <c r="D394" s="27" t="s">
        <v>0</v>
      </c>
      <c r="E394" s="36" t="s">
        <v>1630</v>
      </c>
      <c r="F394" s="29">
        <v>1.5</v>
      </c>
      <c r="G394" s="9" t="s">
        <v>1609</v>
      </c>
      <c r="H394" s="30" t="s">
        <v>1573</v>
      </c>
      <c r="I394" s="31">
        <f t="shared" si="213"/>
        <v>222</v>
      </c>
      <c r="J394" s="31">
        <f t="shared" si="214"/>
        <v>9300</v>
      </c>
      <c r="K394" s="31">
        <f t="shared" si="215"/>
        <v>1153800</v>
      </c>
      <c r="Q394" s="9"/>
      <c r="R394" s="9"/>
      <c r="S394" s="9"/>
      <c r="U394" s="28">
        <v>0</v>
      </c>
      <c r="V394" s="28">
        <v>0</v>
      </c>
    </row>
    <row r="395" spans="1:22" ht="18" customHeight="1" x14ac:dyDescent="0.25">
      <c r="A395" s="7" t="s">
        <v>1586</v>
      </c>
      <c r="B395" s="4" t="s">
        <v>2766</v>
      </c>
      <c r="C395" s="5" t="s">
        <v>820</v>
      </c>
      <c r="D395" s="27" t="s">
        <v>0</v>
      </c>
      <c r="E395" s="36" t="s">
        <v>1599</v>
      </c>
      <c r="F395" s="29">
        <v>30</v>
      </c>
      <c r="G395" s="9" t="s">
        <v>1609</v>
      </c>
      <c r="H395" s="30" t="s">
        <v>1573</v>
      </c>
      <c r="I395" s="31">
        <f t="shared" si="213"/>
        <v>4440</v>
      </c>
      <c r="J395" s="31">
        <f t="shared" si="214"/>
        <v>186000</v>
      </c>
      <c r="K395" s="31">
        <f t="shared" si="215"/>
        <v>23076000</v>
      </c>
      <c r="Q395" s="9"/>
      <c r="R395" s="9"/>
      <c r="S395" s="9"/>
      <c r="U395" s="28" t="s">
        <v>2070</v>
      </c>
      <c r="V395" s="28" t="s">
        <v>2071</v>
      </c>
    </row>
    <row r="396" spans="1:22" ht="18" customHeight="1" x14ac:dyDescent="0.25">
      <c r="A396" s="7" t="s">
        <v>1586</v>
      </c>
      <c r="B396" s="4" t="s">
        <v>2767</v>
      </c>
      <c r="C396" s="5" t="s">
        <v>821</v>
      </c>
      <c r="D396" s="27" t="s">
        <v>0</v>
      </c>
      <c r="E396" s="36" t="s">
        <v>1599</v>
      </c>
      <c r="F396" s="29">
        <v>30</v>
      </c>
      <c r="G396" s="9" t="s">
        <v>1609</v>
      </c>
      <c r="H396" s="30" t="s">
        <v>1573</v>
      </c>
      <c r="I396" s="31">
        <f t="shared" si="213"/>
        <v>4440</v>
      </c>
      <c r="J396" s="31">
        <f t="shared" si="214"/>
        <v>186000</v>
      </c>
      <c r="K396" s="31">
        <f t="shared" si="215"/>
        <v>23076000</v>
      </c>
      <c r="Q396" s="9"/>
      <c r="R396" s="9"/>
      <c r="S396" s="9"/>
      <c r="T396" s="33" t="s">
        <v>821</v>
      </c>
      <c r="U396" s="28" t="s">
        <v>822</v>
      </c>
      <c r="V396" s="28" t="s">
        <v>1722</v>
      </c>
    </row>
    <row r="397" spans="1:22" ht="18" customHeight="1" x14ac:dyDescent="0.25">
      <c r="A397" s="7" t="s">
        <v>1586</v>
      </c>
      <c r="B397" s="4" t="s">
        <v>2768</v>
      </c>
      <c r="C397" s="5" t="s">
        <v>823</v>
      </c>
      <c r="D397" s="27" t="s">
        <v>0</v>
      </c>
      <c r="E397" s="36" t="s">
        <v>1599</v>
      </c>
      <c r="F397" s="29">
        <v>30</v>
      </c>
      <c r="G397" s="9" t="s">
        <v>1609</v>
      </c>
      <c r="H397" s="30" t="s">
        <v>1573</v>
      </c>
      <c r="I397" s="31">
        <f t="shared" si="213"/>
        <v>4440</v>
      </c>
      <c r="J397" s="31">
        <f t="shared" si="214"/>
        <v>186000</v>
      </c>
      <c r="K397" s="31">
        <f t="shared" si="215"/>
        <v>23076000</v>
      </c>
      <c r="Q397" s="9"/>
      <c r="R397" s="9"/>
      <c r="S397" s="9"/>
      <c r="T397" s="33" t="s">
        <v>823</v>
      </c>
      <c r="U397" s="28" t="s">
        <v>2072</v>
      </c>
      <c r="V397" s="28" t="s">
        <v>2073</v>
      </c>
    </row>
    <row r="398" spans="1:22" ht="18" customHeight="1" x14ac:dyDescent="0.25">
      <c r="A398" s="7" t="s">
        <v>1586</v>
      </c>
      <c r="B398" s="4" t="s">
        <v>2769</v>
      </c>
      <c r="C398" s="5" t="s">
        <v>824</v>
      </c>
      <c r="D398" s="27" t="s">
        <v>1571</v>
      </c>
      <c r="E398" s="28" t="s">
        <v>1572</v>
      </c>
      <c r="F398" s="38">
        <v>2.5</v>
      </c>
      <c r="G398" s="28" t="s">
        <v>2508</v>
      </c>
      <c r="H398" s="30" t="s">
        <v>1573</v>
      </c>
      <c r="I398" s="31">
        <f>F398*1000/0.0025*0.37</f>
        <v>370000</v>
      </c>
      <c r="J398" s="31">
        <f>F398*1000/0.0025*15.5</f>
        <v>15500000</v>
      </c>
      <c r="K398" s="31">
        <f>F398*1000/0.0025*1923</f>
        <v>1923000000</v>
      </c>
      <c r="N398" s="28" t="s">
        <v>1608</v>
      </c>
      <c r="Q398" s="9"/>
      <c r="R398" s="9"/>
      <c r="S398" s="9"/>
      <c r="T398" s="33" t="s">
        <v>2074</v>
      </c>
      <c r="U398" s="9" t="s">
        <v>825</v>
      </c>
      <c r="V398" s="9" t="s">
        <v>1924</v>
      </c>
    </row>
    <row r="399" spans="1:22" ht="18" customHeight="1" x14ac:dyDescent="0.25">
      <c r="A399" s="7" t="s">
        <v>1586</v>
      </c>
      <c r="B399" s="4" t="s">
        <v>2770</v>
      </c>
      <c r="C399" s="5" t="s">
        <v>826</v>
      </c>
      <c r="D399" s="27" t="s">
        <v>0</v>
      </c>
      <c r="E399" s="36" t="s">
        <v>1599</v>
      </c>
      <c r="F399" s="29">
        <v>30</v>
      </c>
      <c r="G399" s="9" t="s">
        <v>1609</v>
      </c>
      <c r="H399" s="30" t="s">
        <v>1573</v>
      </c>
      <c r="I399" s="31">
        <f t="shared" ref="I399:I400" si="216">F399/0.0025*0.37</f>
        <v>4440</v>
      </c>
      <c r="J399" s="31">
        <f t="shared" ref="J399:J400" si="217">F399/0.0025*15.5</f>
        <v>186000</v>
      </c>
      <c r="K399" s="31">
        <f t="shared" ref="K399:K400" si="218">F399/0.0025*1923</f>
        <v>23076000</v>
      </c>
      <c r="Q399" s="9"/>
      <c r="R399" s="9"/>
      <c r="S399" s="9"/>
      <c r="T399" s="33" t="s">
        <v>826</v>
      </c>
      <c r="U399" s="28" t="s">
        <v>2075</v>
      </c>
      <c r="V399" s="28" t="s">
        <v>2076</v>
      </c>
    </row>
    <row r="400" spans="1:22" ht="18" customHeight="1" x14ac:dyDescent="0.25">
      <c r="A400" s="7" t="s">
        <v>1586</v>
      </c>
      <c r="B400" s="4" t="s">
        <v>2771</v>
      </c>
      <c r="C400" s="5" t="s">
        <v>827</v>
      </c>
      <c r="D400" s="27" t="s">
        <v>0</v>
      </c>
      <c r="E400" s="36" t="s">
        <v>1599</v>
      </c>
      <c r="F400" s="29">
        <v>30</v>
      </c>
      <c r="G400" s="9" t="s">
        <v>1609</v>
      </c>
      <c r="H400" s="30" t="s">
        <v>1573</v>
      </c>
      <c r="I400" s="31">
        <f t="shared" si="216"/>
        <v>4440</v>
      </c>
      <c r="J400" s="31">
        <f t="shared" si="217"/>
        <v>186000</v>
      </c>
      <c r="K400" s="31">
        <f t="shared" si="218"/>
        <v>23076000</v>
      </c>
      <c r="Q400" s="9"/>
      <c r="R400" s="9"/>
      <c r="S400" s="9"/>
      <c r="U400" s="28" t="s">
        <v>2077</v>
      </c>
      <c r="V400" s="28" t="s">
        <v>2078</v>
      </c>
    </row>
    <row r="401" spans="1:22" ht="18" customHeight="1" x14ac:dyDescent="0.25">
      <c r="A401" s="7" t="s">
        <v>1594</v>
      </c>
      <c r="B401" s="4" t="s">
        <v>2772</v>
      </c>
      <c r="C401" s="5" t="s">
        <v>828</v>
      </c>
      <c r="D401" s="27" t="s">
        <v>1571</v>
      </c>
      <c r="F401" s="29" t="s">
        <v>46</v>
      </c>
      <c r="H401" s="30" t="s">
        <v>1573</v>
      </c>
      <c r="I401" s="39"/>
      <c r="J401" s="39"/>
      <c r="K401" s="39"/>
      <c r="N401" s="9" t="s">
        <v>46</v>
      </c>
      <c r="P401" s="30" t="s">
        <v>1573</v>
      </c>
      <c r="Q401" s="9"/>
      <c r="R401" s="9"/>
      <c r="S401" s="9"/>
      <c r="T401" s="33" t="s">
        <v>828</v>
      </c>
      <c r="U401" s="28" t="s">
        <v>829</v>
      </c>
      <c r="V401" s="28" t="s">
        <v>2079</v>
      </c>
    </row>
    <row r="402" spans="1:22" ht="18" customHeight="1" x14ac:dyDescent="0.25">
      <c r="A402" s="7" t="s">
        <v>1586</v>
      </c>
      <c r="B402" s="4" t="s">
        <v>2773</v>
      </c>
      <c r="C402" s="5" t="s">
        <v>830</v>
      </c>
      <c r="D402" s="27" t="s">
        <v>1571</v>
      </c>
      <c r="F402" s="29" t="s">
        <v>77</v>
      </c>
      <c r="H402" s="30" t="s">
        <v>1573</v>
      </c>
      <c r="I402" s="39"/>
      <c r="J402" s="39"/>
      <c r="K402" s="39"/>
      <c r="N402" s="9" t="s">
        <v>428</v>
      </c>
      <c r="P402" s="30" t="s">
        <v>1573</v>
      </c>
      <c r="Q402" s="9"/>
      <c r="R402" s="9"/>
      <c r="S402" s="9"/>
      <c r="U402" s="28" t="s">
        <v>831</v>
      </c>
      <c r="V402" s="28" t="s">
        <v>2080</v>
      </c>
    </row>
    <row r="403" spans="1:22" ht="18" customHeight="1" x14ac:dyDescent="0.25">
      <c r="A403" s="7" t="s">
        <v>1580</v>
      </c>
      <c r="B403" s="4" t="s">
        <v>2774</v>
      </c>
      <c r="C403" s="5" t="s">
        <v>832</v>
      </c>
      <c r="D403" s="27" t="s">
        <v>0</v>
      </c>
      <c r="E403" s="36" t="s">
        <v>1630</v>
      </c>
      <c r="F403" s="29">
        <v>1.5</v>
      </c>
      <c r="G403" s="9" t="s">
        <v>1609</v>
      </c>
      <c r="H403" s="30" t="s">
        <v>1573</v>
      </c>
      <c r="I403" s="31">
        <f>F403/0.0025*0.37</f>
        <v>222</v>
      </c>
      <c r="J403" s="31">
        <f>F403/0.0025*15.5</f>
        <v>9300</v>
      </c>
      <c r="K403" s="31">
        <f>F403/0.0025*1923</f>
        <v>1153800</v>
      </c>
      <c r="Q403" s="9"/>
      <c r="R403" s="9"/>
      <c r="S403" s="9"/>
      <c r="T403" s="33" t="s">
        <v>832</v>
      </c>
      <c r="U403" s="28" t="s">
        <v>2081</v>
      </c>
      <c r="V403" s="28" t="s">
        <v>1858</v>
      </c>
    </row>
    <row r="404" spans="1:22" ht="18" customHeight="1" x14ac:dyDescent="0.25">
      <c r="A404" s="7" t="s">
        <v>1570</v>
      </c>
      <c r="B404" s="4" t="s">
        <v>2775</v>
      </c>
      <c r="C404" s="5" t="s">
        <v>833</v>
      </c>
      <c r="D404" s="27" t="s">
        <v>1571</v>
      </c>
      <c r="E404" s="28" t="s">
        <v>1572</v>
      </c>
      <c r="F404" s="38">
        <v>3.5999999999999997E-2</v>
      </c>
      <c r="G404" s="28" t="s">
        <v>2508</v>
      </c>
      <c r="H404" s="30" t="s">
        <v>1573</v>
      </c>
      <c r="I404" s="31">
        <f t="shared" ref="I404:I405" si="219">F404*1000/0.0025*0.37</f>
        <v>5328</v>
      </c>
      <c r="J404" s="31">
        <f t="shared" ref="J404:J405" si="220">F404*1000/0.0025*15.5</f>
        <v>223200</v>
      </c>
      <c r="K404" s="31">
        <f t="shared" ref="K404:K405" si="221">F404*1000/0.0025*1923</f>
        <v>27691200</v>
      </c>
      <c r="N404" s="28" t="s">
        <v>46</v>
      </c>
      <c r="P404" s="30" t="s">
        <v>1573</v>
      </c>
      <c r="Q404" s="9" t="s">
        <v>2082</v>
      </c>
      <c r="R404" s="9"/>
      <c r="S404" s="9" t="s">
        <v>2082</v>
      </c>
      <c r="T404" s="33" t="s">
        <v>2082</v>
      </c>
      <c r="U404" s="28" t="e">
        <f>VLOOKUP(#REF!,#REF!,3,FALSE)</f>
        <v>#REF!</v>
      </c>
      <c r="V404" s="28" t="e">
        <f>VLOOKUP(#REF!,#REF!,4,FALSE)</f>
        <v>#REF!</v>
      </c>
    </row>
    <row r="405" spans="1:22" ht="18" customHeight="1" x14ac:dyDescent="0.25">
      <c r="A405" s="7" t="s">
        <v>1580</v>
      </c>
      <c r="B405" s="4" t="s">
        <v>2776</v>
      </c>
      <c r="C405" s="5" t="s">
        <v>834</v>
      </c>
      <c r="D405" s="27" t="s">
        <v>1571</v>
      </c>
      <c r="E405" s="28" t="s">
        <v>1572</v>
      </c>
      <c r="F405" s="38">
        <v>5</v>
      </c>
      <c r="G405" s="28" t="s">
        <v>2508</v>
      </c>
      <c r="H405" s="30" t="s">
        <v>1573</v>
      </c>
      <c r="I405" s="31">
        <f t="shared" si="219"/>
        <v>740000</v>
      </c>
      <c r="J405" s="31">
        <f t="shared" si="220"/>
        <v>31000000</v>
      </c>
      <c r="K405" s="31">
        <f t="shared" si="221"/>
        <v>3846000000</v>
      </c>
      <c r="N405" s="28" t="s">
        <v>46</v>
      </c>
      <c r="P405" s="30" t="s">
        <v>1573</v>
      </c>
      <c r="Q405" s="9"/>
      <c r="R405" s="9"/>
      <c r="S405" s="9"/>
      <c r="T405" s="33" t="s">
        <v>2084</v>
      </c>
      <c r="U405" s="28" t="e">
        <f>VLOOKUP(#REF!,#REF!,3,FALSE)</f>
        <v>#REF!</v>
      </c>
      <c r="V405" s="28" t="e">
        <f>VLOOKUP(#REF!,#REF!,4,FALSE)</f>
        <v>#REF!</v>
      </c>
    </row>
    <row r="406" spans="1:22" ht="18" customHeight="1" x14ac:dyDescent="0.25">
      <c r="A406" s="7" t="s">
        <v>1585</v>
      </c>
      <c r="B406" s="5" t="s">
        <v>835</v>
      </c>
      <c r="C406" s="5" t="s">
        <v>836</v>
      </c>
      <c r="D406" s="27" t="s">
        <v>1571</v>
      </c>
      <c r="E406" s="28" t="s">
        <v>1572</v>
      </c>
      <c r="F406" s="29" t="s">
        <v>77</v>
      </c>
      <c r="H406" s="30" t="s">
        <v>1573</v>
      </c>
      <c r="I406" s="39"/>
      <c r="J406" s="39"/>
      <c r="K406" s="39"/>
      <c r="N406" s="29" t="s">
        <v>77</v>
      </c>
      <c r="P406" s="30" t="s">
        <v>1573</v>
      </c>
      <c r="Q406" s="9"/>
      <c r="R406" s="9"/>
      <c r="S406" s="9"/>
      <c r="U406" s="28" t="e">
        <f>VLOOKUP(#REF!,#REF!,3,FALSE)</f>
        <v>#REF!</v>
      </c>
      <c r="V406" s="28" t="e">
        <f>VLOOKUP(#REF!,#REF!,4,FALSE)</f>
        <v>#REF!</v>
      </c>
    </row>
    <row r="407" spans="1:22" ht="18" customHeight="1" x14ac:dyDescent="0.25">
      <c r="A407" s="7" t="s">
        <v>1570</v>
      </c>
      <c r="B407" s="4" t="s">
        <v>2777</v>
      </c>
      <c r="C407" s="5" t="s">
        <v>837</v>
      </c>
      <c r="D407" s="27" t="s">
        <v>0</v>
      </c>
      <c r="E407" s="36" t="s">
        <v>2503</v>
      </c>
      <c r="F407" s="29">
        <v>2.5000000000000001E-3</v>
      </c>
      <c r="G407" s="9" t="s">
        <v>1609</v>
      </c>
      <c r="H407" s="30" t="s">
        <v>1573</v>
      </c>
      <c r="I407" s="37">
        <f t="shared" ref="I407:I409" si="222">F407/0.0025*0.37</f>
        <v>0.37</v>
      </c>
      <c r="J407" s="31">
        <f t="shared" ref="J407:J409" si="223">F407/0.0025*15.5</f>
        <v>15.5</v>
      </c>
      <c r="K407" s="31">
        <f t="shared" ref="K407:K409" si="224">F407/0.0025*1923</f>
        <v>1923</v>
      </c>
      <c r="Q407" s="9"/>
      <c r="R407" s="9"/>
      <c r="S407" s="9"/>
      <c r="U407" s="28" t="s">
        <v>838</v>
      </c>
      <c r="V407" s="28" t="s">
        <v>2083</v>
      </c>
    </row>
    <row r="408" spans="1:22" ht="18" customHeight="1" x14ac:dyDescent="0.25">
      <c r="A408" s="7" t="s">
        <v>1580</v>
      </c>
      <c r="B408" s="6" t="s">
        <v>839</v>
      </c>
      <c r="C408" s="5" t="s">
        <v>840</v>
      </c>
      <c r="D408" s="27" t="s">
        <v>0</v>
      </c>
      <c r="E408" s="36" t="s">
        <v>1630</v>
      </c>
      <c r="F408" s="29">
        <v>1.5</v>
      </c>
      <c r="G408" s="9" t="s">
        <v>1609</v>
      </c>
      <c r="H408" s="30" t="s">
        <v>1573</v>
      </c>
      <c r="I408" s="31">
        <f t="shared" si="222"/>
        <v>222</v>
      </c>
      <c r="J408" s="31">
        <f t="shared" si="223"/>
        <v>9300</v>
      </c>
      <c r="K408" s="31">
        <f t="shared" si="224"/>
        <v>1153800</v>
      </c>
      <c r="Q408" s="9"/>
      <c r="R408" s="9"/>
      <c r="S408" s="9"/>
      <c r="U408" s="28">
        <v>0</v>
      </c>
      <c r="V408" s="28">
        <v>0</v>
      </c>
    </row>
    <row r="409" spans="1:22" ht="18" customHeight="1" x14ac:dyDescent="0.25">
      <c r="A409" s="7" t="s">
        <v>1585</v>
      </c>
      <c r="B409" s="4" t="s">
        <v>2778</v>
      </c>
      <c r="C409" s="5" t="s">
        <v>841</v>
      </c>
      <c r="D409" s="27" t="s">
        <v>1571</v>
      </c>
      <c r="E409" s="28" t="s">
        <v>1572</v>
      </c>
      <c r="F409" s="29">
        <v>180</v>
      </c>
      <c r="G409" s="9" t="s">
        <v>1609</v>
      </c>
      <c r="H409" s="30" t="s">
        <v>1573</v>
      </c>
      <c r="I409" s="31">
        <f t="shared" si="222"/>
        <v>26640</v>
      </c>
      <c r="J409" s="31">
        <f t="shared" si="223"/>
        <v>1116000</v>
      </c>
      <c r="K409" s="31">
        <f t="shared" si="224"/>
        <v>138456000</v>
      </c>
      <c r="N409" s="9" t="s">
        <v>46</v>
      </c>
      <c r="P409" s="30" t="s">
        <v>1573</v>
      </c>
      <c r="Q409" s="9"/>
      <c r="R409" s="9"/>
      <c r="S409" s="9"/>
      <c r="U409" s="28" t="s">
        <v>2085</v>
      </c>
      <c r="V409" s="28" t="s">
        <v>2086</v>
      </c>
    </row>
    <row r="410" spans="1:22" ht="18" customHeight="1" x14ac:dyDescent="0.25">
      <c r="A410" s="7" t="s">
        <v>1591</v>
      </c>
      <c r="B410" s="4" t="s">
        <v>2779</v>
      </c>
      <c r="C410" s="5" t="s">
        <v>842</v>
      </c>
      <c r="D410" s="27" t="s">
        <v>1578</v>
      </c>
      <c r="E410" s="28" t="s">
        <v>1579</v>
      </c>
      <c r="F410" s="34">
        <v>5.48</v>
      </c>
      <c r="G410" s="28" t="s">
        <v>2508</v>
      </c>
      <c r="H410" s="30" t="s">
        <v>1573</v>
      </c>
      <c r="I410" s="31">
        <f t="shared" ref="I410:I411" si="225">F410*1000/0.0025*0.37</f>
        <v>811040</v>
      </c>
      <c r="J410" s="31">
        <f t="shared" ref="J410:J411" si="226">F410*1000/0.0025*15.5</f>
        <v>33976000</v>
      </c>
      <c r="K410" s="31">
        <f t="shared" ref="K410:K411" si="227">F410*1000/0.0025*1923</f>
        <v>4215216000</v>
      </c>
      <c r="Q410" s="9"/>
      <c r="R410" s="9"/>
      <c r="S410" s="9"/>
      <c r="U410" s="28" t="s">
        <v>2087</v>
      </c>
      <c r="V410" s="28" t="s">
        <v>2088</v>
      </c>
    </row>
    <row r="411" spans="1:22" ht="18" customHeight="1" x14ac:dyDescent="0.25">
      <c r="A411" s="7" t="s">
        <v>1591</v>
      </c>
      <c r="B411" s="4" t="s">
        <v>2780</v>
      </c>
      <c r="C411" s="5" t="s">
        <v>843</v>
      </c>
      <c r="D411" s="27" t="s">
        <v>1571</v>
      </c>
      <c r="E411" s="28" t="s">
        <v>1572</v>
      </c>
      <c r="F411" s="34">
        <v>10.7</v>
      </c>
      <c r="G411" s="28" t="s">
        <v>2508</v>
      </c>
      <c r="H411" s="30" t="s">
        <v>1573</v>
      </c>
      <c r="I411" s="31">
        <f t="shared" si="225"/>
        <v>1583600</v>
      </c>
      <c r="J411" s="31">
        <f t="shared" si="226"/>
        <v>66340000</v>
      </c>
      <c r="K411" s="31">
        <f t="shared" si="227"/>
        <v>8230440000</v>
      </c>
      <c r="N411" s="9" t="s">
        <v>46</v>
      </c>
      <c r="P411" s="30" t="s">
        <v>1573</v>
      </c>
      <c r="Q411" s="9"/>
      <c r="R411" s="9"/>
      <c r="S411" s="9"/>
      <c r="U411" s="28" t="s">
        <v>2089</v>
      </c>
      <c r="V411" s="28" t="s">
        <v>2090</v>
      </c>
    </row>
    <row r="412" spans="1:22" ht="18" customHeight="1" x14ac:dyDescent="0.25">
      <c r="A412" s="6" t="s">
        <v>1588</v>
      </c>
      <c r="B412" s="4" t="s">
        <v>2781</v>
      </c>
      <c r="C412" s="5" t="s">
        <v>844</v>
      </c>
      <c r="D412" s="27" t="s">
        <v>1571</v>
      </c>
      <c r="F412" s="29" t="s">
        <v>46</v>
      </c>
      <c r="H412" s="30" t="s">
        <v>1573</v>
      </c>
      <c r="I412" s="39"/>
      <c r="J412" s="39"/>
      <c r="K412" s="39"/>
      <c r="N412" s="29" t="s">
        <v>46</v>
      </c>
      <c r="P412" s="30" t="s">
        <v>1573</v>
      </c>
      <c r="Q412" s="9"/>
      <c r="R412" s="9"/>
      <c r="S412" s="9"/>
      <c r="T412" s="33" t="s">
        <v>2091</v>
      </c>
      <c r="U412" s="9" t="s">
        <v>2092</v>
      </c>
      <c r="V412" s="9" t="s">
        <v>2093</v>
      </c>
    </row>
    <row r="413" spans="1:22" ht="18" customHeight="1" x14ac:dyDescent="0.25">
      <c r="A413" s="6" t="s">
        <v>1588</v>
      </c>
      <c r="B413" s="5" t="s">
        <v>845</v>
      </c>
      <c r="C413" s="5" t="s">
        <v>846</v>
      </c>
      <c r="D413" s="27" t="s">
        <v>1571</v>
      </c>
      <c r="E413" s="28" t="s">
        <v>1572</v>
      </c>
      <c r="F413" s="38">
        <v>0.64</v>
      </c>
      <c r="G413" s="28" t="s">
        <v>2508</v>
      </c>
      <c r="H413" s="30" t="s">
        <v>1573</v>
      </c>
      <c r="I413" s="31">
        <f>F413*1000/0.0025*0.37</f>
        <v>94720</v>
      </c>
      <c r="J413" s="31">
        <f>F413*1000/0.0025*15.5</f>
        <v>3968000</v>
      </c>
      <c r="K413" s="31">
        <f>F413*1000/0.0025*1923</f>
        <v>492288000</v>
      </c>
      <c r="N413" s="28" t="s">
        <v>1608</v>
      </c>
      <c r="Q413" s="9"/>
      <c r="R413" s="9"/>
      <c r="S413" s="9"/>
      <c r="T413" s="33" t="s">
        <v>2094</v>
      </c>
      <c r="U413" s="28" t="e">
        <f>VLOOKUP(#REF!,#REF!,3,FALSE)</f>
        <v>#REF!</v>
      </c>
      <c r="V413" s="28" t="e">
        <f>VLOOKUP(#REF!,#REF!,4,FALSE)</f>
        <v>#REF!</v>
      </c>
    </row>
    <row r="414" spans="1:22" ht="18" customHeight="1" x14ac:dyDescent="0.25">
      <c r="A414" s="6" t="s">
        <v>1588</v>
      </c>
      <c r="B414" s="4" t="s">
        <v>2782</v>
      </c>
      <c r="C414" s="5" t="s">
        <v>847</v>
      </c>
      <c r="D414" s="27" t="s">
        <v>0</v>
      </c>
      <c r="E414" s="36" t="s">
        <v>1630</v>
      </c>
      <c r="F414" s="29">
        <v>1.5</v>
      </c>
      <c r="G414" s="9" t="s">
        <v>1609</v>
      </c>
      <c r="H414" s="30" t="s">
        <v>1573</v>
      </c>
      <c r="I414" s="31">
        <f t="shared" ref="I414:I419" si="228">F414/0.0025*0.37</f>
        <v>222</v>
      </c>
      <c r="J414" s="31">
        <f t="shared" ref="J414:J419" si="229">F414/0.0025*15.5</f>
        <v>9300</v>
      </c>
      <c r="K414" s="31">
        <f t="shared" ref="K414:K419" si="230">F414/0.0025*1923</f>
        <v>1153800</v>
      </c>
      <c r="Q414" s="9"/>
      <c r="R414" s="9"/>
      <c r="S414" s="9"/>
      <c r="U414" s="28">
        <v>0</v>
      </c>
      <c r="V414" s="28">
        <v>0</v>
      </c>
    </row>
    <row r="415" spans="1:22" ht="18" customHeight="1" x14ac:dyDescent="0.25">
      <c r="A415" s="6" t="s">
        <v>1588</v>
      </c>
      <c r="B415" s="6" t="s">
        <v>848</v>
      </c>
      <c r="C415" s="5" t="s">
        <v>849</v>
      </c>
      <c r="D415" s="27" t="s">
        <v>0</v>
      </c>
      <c r="E415" s="36" t="s">
        <v>1599</v>
      </c>
      <c r="F415" s="29">
        <v>30</v>
      </c>
      <c r="G415" s="9" t="s">
        <v>1609</v>
      </c>
      <c r="H415" s="30" t="s">
        <v>1573</v>
      </c>
      <c r="I415" s="31">
        <f t="shared" si="228"/>
        <v>4440</v>
      </c>
      <c r="J415" s="31">
        <f t="shared" si="229"/>
        <v>186000</v>
      </c>
      <c r="K415" s="31">
        <f t="shared" si="230"/>
        <v>23076000</v>
      </c>
      <c r="Q415" s="9"/>
      <c r="R415" s="9"/>
      <c r="S415" s="9"/>
      <c r="U415" s="28" t="s">
        <v>850</v>
      </c>
      <c r="V415" s="28" t="s">
        <v>1848</v>
      </c>
    </row>
    <row r="416" spans="1:22" ht="18" customHeight="1" x14ac:dyDescent="0.25">
      <c r="A416" s="7" t="s">
        <v>1586</v>
      </c>
      <c r="B416" s="4" t="s">
        <v>2783</v>
      </c>
      <c r="C416" s="5" t="s">
        <v>851</v>
      </c>
      <c r="D416" s="27" t="s">
        <v>0</v>
      </c>
      <c r="E416" s="36" t="s">
        <v>1599</v>
      </c>
      <c r="F416" s="29">
        <v>30</v>
      </c>
      <c r="G416" s="9" t="s">
        <v>1609</v>
      </c>
      <c r="H416" s="30" t="s">
        <v>1573</v>
      </c>
      <c r="I416" s="31">
        <f t="shared" si="228"/>
        <v>4440</v>
      </c>
      <c r="J416" s="31">
        <f t="shared" si="229"/>
        <v>186000</v>
      </c>
      <c r="K416" s="31">
        <f t="shared" si="230"/>
        <v>23076000</v>
      </c>
      <c r="Q416" s="9"/>
      <c r="R416" s="9"/>
      <c r="S416" s="9"/>
      <c r="U416" s="28" t="s">
        <v>852</v>
      </c>
      <c r="V416" s="28" t="s">
        <v>2067</v>
      </c>
    </row>
    <row r="417" spans="1:22" ht="18" customHeight="1" x14ac:dyDescent="0.25">
      <c r="A417" s="7" t="s">
        <v>1591</v>
      </c>
      <c r="B417" s="4" t="s">
        <v>2784</v>
      </c>
      <c r="C417" s="5" t="s">
        <v>853</v>
      </c>
      <c r="D417" s="27" t="s">
        <v>1571</v>
      </c>
      <c r="E417" s="28" t="s">
        <v>1572</v>
      </c>
      <c r="F417" s="29">
        <v>500</v>
      </c>
      <c r="G417" s="9" t="s">
        <v>1609</v>
      </c>
      <c r="H417" s="30" t="s">
        <v>1573</v>
      </c>
      <c r="I417" s="31">
        <f t="shared" si="228"/>
        <v>74000</v>
      </c>
      <c r="J417" s="31">
        <f t="shared" si="229"/>
        <v>3100000</v>
      </c>
      <c r="K417" s="31">
        <f t="shared" si="230"/>
        <v>384600000</v>
      </c>
      <c r="N417" s="9" t="s">
        <v>10</v>
      </c>
      <c r="P417" s="30" t="s">
        <v>1573</v>
      </c>
      <c r="Q417" s="9"/>
      <c r="R417" s="9"/>
      <c r="S417" s="9"/>
      <c r="U417" s="28" t="s">
        <v>854</v>
      </c>
      <c r="V417" s="28" t="s">
        <v>2095</v>
      </c>
    </row>
    <row r="418" spans="1:22" ht="18" customHeight="1" x14ac:dyDescent="0.25">
      <c r="A418" s="7" t="s">
        <v>1574</v>
      </c>
      <c r="B418" s="4" t="s">
        <v>2785</v>
      </c>
      <c r="C418" s="5" t="s">
        <v>855</v>
      </c>
      <c r="D418" s="27" t="s">
        <v>0</v>
      </c>
      <c r="E418" s="36" t="s">
        <v>1599</v>
      </c>
      <c r="F418" s="29">
        <v>30</v>
      </c>
      <c r="G418" s="9" t="s">
        <v>1609</v>
      </c>
      <c r="H418" s="30" t="s">
        <v>1573</v>
      </c>
      <c r="I418" s="31">
        <f t="shared" si="228"/>
        <v>4440</v>
      </c>
      <c r="J418" s="31">
        <f t="shared" si="229"/>
        <v>186000</v>
      </c>
      <c r="K418" s="31">
        <f t="shared" si="230"/>
        <v>23076000</v>
      </c>
      <c r="Q418" s="9"/>
      <c r="R418" s="9"/>
      <c r="S418" s="9"/>
      <c r="U418" s="28" t="s">
        <v>856</v>
      </c>
      <c r="V418" s="28" t="s">
        <v>2096</v>
      </c>
    </row>
    <row r="419" spans="1:22" ht="18" customHeight="1" x14ac:dyDescent="0.25">
      <c r="A419" s="7" t="s">
        <v>1635</v>
      </c>
      <c r="B419" s="4" t="s">
        <v>2786</v>
      </c>
      <c r="C419" s="5" t="s">
        <v>857</v>
      </c>
      <c r="D419" s="27" t="s">
        <v>0</v>
      </c>
      <c r="E419" s="36" t="s">
        <v>1599</v>
      </c>
      <c r="F419" s="29">
        <v>30</v>
      </c>
      <c r="G419" s="9" t="s">
        <v>1609</v>
      </c>
      <c r="H419" s="30" t="s">
        <v>1573</v>
      </c>
      <c r="I419" s="31">
        <f t="shared" si="228"/>
        <v>4440</v>
      </c>
      <c r="J419" s="31">
        <f t="shared" si="229"/>
        <v>186000</v>
      </c>
      <c r="K419" s="31">
        <f t="shared" si="230"/>
        <v>23076000</v>
      </c>
      <c r="Q419" s="9"/>
      <c r="R419" s="9"/>
      <c r="S419" s="9"/>
      <c r="U419" s="28" t="s">
        <v>858</v>
      </c>
      <c r="V419" s="28" t="s">
        <v>1677</v>
      </c>
    </row>
    <row r="420" spans="1:22" ht="18" customHeight="1" x14ac:dyDescent="0.25">
      <c r="A420" s="7" t="s">
        <v>1586</v>
      </c>
      <c r="B420" s="4" t="s">
        <v>2787</v>
      </c>
      <c r="C420" s="5" t="s">
        <v>859</v>
      </c>
      <c r="D420" s="27" t="s">
        <v>1571</v>
      </c>
      <c r="E420" s="28" t="s">
        <v>1572</v>
      </c>
      <c r="F420" s="34">
        <v>1.83</v>
      </c>
      <c r="G420" s="28" t="s">
        <v>2508</v>
      </c>
      <c r="H420" s="30" t="s">
        <v>1573</v>
      </c>
      <c r="I420" s="31">
        <f t="shared" ref="I420:I421" si="231">F420*1000/0.0025*0.37</f>
        <v>270840</v>
      </c>
      <c r="J420" s="31">
        <f t="shared" ref="J420:J421" si="232">F420*1000/0.0025*15.5</f>
        <v>11346000</v>
      </c>
      <c r="K420" s="31">
        <f t="shared" ref="K420:K421" si="233">F420*1000/0.0025*1923</f>
        <v>1407636000</v>
      </c>
      <c r="N420" s="28" t="s">
        <v>1625</v>
      </c>
      <c r="Q420" s="9"/>
      <c r="R420" s="9"/>
      <c r="S420" s="9"/>
      <c r="U420" s="28" t="s">
        <v>860</v>
      </c>
      <c r="V420" s="28" t="s">
        <v>1962</v>
      </c>
    </row>
    <row r="421" spans="1:22" ht="18" customHeight="1" x14ac:dyDescent="0.25">
      <c r="A421" s="7" t="s">
        <v>1570</v>
      </c>
      <c r="B421" s="4" t="s">
        <v>2788</v>
      </c>
      <c r="C421" s="5" t="s">
        <v>861</v>
      </c>
      <c r="D421" s="27" t="s">
        <v>1571</v>
      </c>
      <c r="E421" s="28" t="s">
        <v>1572</v>
      </c>
      <c r="F421" s="34">
        <v>1.7</v>
      </c>
      <c r="G421" s="28" t="s">
        <v>2508</v>
      </c>
      <c r="H421" s="30" t="s">
        <v>1573</v>
      </c>
      <c r="I421" s="31">
        <f t="shared" si="231"/>
        <v>251600</v>
      </c>
      <c r="J421" s="31">
        <f t="shared" si="232"/>
        <v>10540000</v>
      </c>
      <c r="K421" s="31">
        <f t="shared" si="233"/>
        <v>1307640000</v>
      </c>
      <c r="N421" s="28" t="s">
        <v>15</v>
      </c>
      <c r="Q421" s="9"/>
      <c r="R421" s="9"/>
      <c r="S421" s="9"/>
      <c r="U421" s="28" t="s">
        <v>862</v>
      </c>
      <c r="V421" s="28" t="s">
        <v>2097</v>
      </c>
    </row>
    <row r="422" spans="1:22" ht="18" customHeight="1" x14ac:dyDescent="0.25">
      <c r="A422" s="7" t="s">
        <v>1644</v>
      </c>
      <c r="B422" s="4" t="s">
        <v>2789</v>
      </c>
      <c r="C422" s="5" t="s">
        <v>863</v>
      </c>
      <c r="D422" s="27" t="s">
        <v>1571</v>
      </c>
      <c r="E422" s="28" t="s">
        <v>1572</v>
      </c>
      <c r="F422" s="29">
        <v>56</v>
      </c>
      <c r="G422" s="9" t="s">
        <v>1609</v>
      </c>
      <c r="H422" s="30" t="s">
        <v>1573</v>
      </c>
      <c r="I422" s="31">
        <f t="shared" ref="I422:I423" si="234">F422/0.0025*0.37</f>
        <v>8288</v>
      </c>
      <c r="J422" s="31">
        <f t="shared" ref="J422:J423" si="235">F422/0.0025*15.5</f>
        <v>347200</v>
      </c>
      <c r="K422" s="31">
        <f t="shared" ref="K422:K423" si="236">F422/0.0025*1923</f>
        <v>43075200</v>
      </c>
      <c r="M422" s="28" t="s">
        <v>1572</v>
      </c>
      <c r="N422" s="40">
        <v>78.7</v>
      </c>
      <c r="O422" s="28" t="s">
        <v>1575</v>
      </c>
      <c r="P422" s="30" t="s">
        <v>1573</v>
      </c>
      <c r="Q422" s="9"/>
      <c r="R422" s="9"/>
      <c r="S422" s="9"/>
      <c r="U422" s="28" t="s">
        <v>28</v>
      </c>
      <c r="V422" s="28" t="s">
        <v>1683</v>
      </c>
    </row>
    <row r="423" spans="1:22" ht="18" customHeight="1" x14ac:dyDescent="0.25">
      <c r="A423" s="7" t="s">
        <v>1586</v>
      </c>
      <c r="B423" s="4" t="s">
        <v>2790</v>
      </c>
      <c r="C423" s="5" t="s">
        <v>864</v>
      </c>
      <c r="D423" s="27" t="s">
        <v>0</v>
      </c>
      <c r="E423" s="36" t="s">
        <v>1599</v>
      </c>
      <c r="F423" s="29">
        <v>30</v>
      </c>
      <c r="G423" s="9" t="s">
        <v>1609</v>
      </c>
      <c r="H423" s="30" t="s">
        <v>1573</v>
      </c>
      <c r="I423" s="31">
        <f t="shared" si="234"/>
        <v>4440</v>
      </c>
      <c r="J423" s="31">
        <f t="shared" si="235"/>
        <v>186000</v>
      </c>
      <c r="K423" s="31">
        <f t="shared" si="236"/>
        <v>23076000</v>
      </c>
      <c r="Q423" s="9"/>
      <c r="R423" s="9"/>
      <c r="S423" s="9"/>
      <c r="U423" s="28" t="s">
        <v>2098</v>
      </c>
      <c r="V423" s="28" t="s">
        <v>2099</v>
      </c>
    </row>
    <row r="424" spans="1:22" ht="18" customHeight="1" x14ac:dyDescent="0.25">
      <c r="A424" s="7" t="s">
        <v>1633</v>
      </c>
      <c r="B424" s="5" t="s">
        <v>865</v>
      </c>
      <c r="C424" s="5" t="s">
        <v>866</v>
      </c>
      <c r="D424" s="27" t="s">
        <v>1571</v>
      </c>
      <c r="E424" s="28" t="s">
        <v>1572</v>
      </c>
      <c r="F424" s="34">
        <v>12.5</v>
      </c>
      <c r="G424" s="28" t="s">
        <v>2508</v>
      </c>
      <c r="H424" s="30" t="s">
        <v>1573</v>
      </c>
      <c r="I424" s="31">
        <f>F424*1000/0.0025*0.37</f>
        <v>1850000</v>
      </c>
      <c r="J424" s="31">
        <f>F424*1000/0.0025*15.5</f>
        <v>77500000</v>
      </c>
      <c r="K424" s="31">
        <f>F424*1000/0.0025*1923</f>
        <v>9615000000</v>
      </c>
      <c r="N424" s="9" t="s">
        <v>10</v>
      </c>
      <c r="P424" s="30" t="s">
        <v>1573</v>
      </c>
      <c r="Q424" s="9"/>
      <c r="R424" s="9"/>
      <c r="S424" s="9"/>
      <c r="U424" s="28" t="s">
        <v>867</v>
      </c>
      <c r="V424" s="28" t="s">
        <v>2100</v>
      </c>
    </row>
    <row r="425" spans="1:22" ht="18" customHeight="1" x14ac:dyDescent="0.25">
      <c r="A425" s="7" t="s">
        <v>1586</v>
      </c>
      <c r="B425" s="4" t="s">
        <v>2791</v>
      </c>
      <c r="C425" s="5" t="s">
        <v>868</v>
      </c>
      <c r="D425" s="27" t="s">
        <v>0</v>
      </c>
      <c r="E425" s="36" t="s">
        <v>1599</v>
      </c>
      <c r="F425" s="29">
        <v>30</v>
      </c>
      <c r="G425" s="9" t="s">
        <v>1609</v>
      </c>
      <c r="H425" s="30" t="s">
        <v>1573</v>
      </c>
      <c r="I425" s="31">
        <f>F425/0.0025*0.37</f>
        <v>4440</v>
      </c>
      <c r="J425" s="31">
        <f>F425/0.0025*15.5</f>
        <v>186000</v>
      </c>
      <c r="K425" s="31">
        <f>F425/0.0025*1923</f>
        <v>23076000</v>
      </c>
      <c r="Q425" s="9"/>
      <c r="R425" s="9"/>
      <c r="S425" s="9"/>
      <c r="U425" s="28" t="s">
        <v>869</v>
      </c>
      <c r="V425" s="28" t="s">
        <v>2101</v>
      </c>
    </row>
    <row r="426" spans="1:22" ht="18" customHeight="1" x14ac:dyDescent="0.25">
      <c r="A426" s="6" t="s">
        <v>1633</v>
      </c>
      <c r="B426" s="6" t="s">
        <v>870</v>
      </c>
      <c r="C426" s="5" t="s">
        <v>871</v>
      </c>
      <c r="D426" s="27" t="s">
        <v>1571</v>
      </c>
      <c r="E426" s="28" t="s">
        <v>1572</v>
      </c>
      <c r="F426" s="38">
        <v>0.82</v>
      </c>
      <c r="G426" s="28" t="s">
        <v>2508</v>
      </c>
      <c r="H426" s="30" t="s">
        <v>1573</v>
      </c>
      <c r="I426" s="31">
        <f>F426*1000/0.0025*0.37</f>
        <v>121360</v>
      </c>
      <c r="J426" s="31">
        <f>F426*1000/0.0025*15.5</f>
        <v>5084000</v>
      </c>
      <c r="K426" s="31">
        <f>F426*1000/0.0025*1923</f>
        <v>630744000</v>
      </c>
      <c r="N426" s="9" t="s">
        <v>10</v>
      </c>
      <c r="P426" s="30" t="s">
        <v>1573</v>
      </c>
      <c r="Q426" s="9"/>
      <c r="R426" s="9"/>
      <c r="S426" s="9"/>
      <c r="U426" s="28" t="s">
        <v>872</v>
      </c>
      <c r="V426" s="28" t="s">
        <v>2102</v>
      </c>
    </row>
    <row r="427" spans="1:22" ht="18" customHeight="1" x14ac:dyDescent="0.25">
      <c r="A427" s="7" t="s">
        <v>1570</v>
      </c>
      <c r="B427" s="4" t="s">
        <v>2792</v>
      </c>
      <c r="C427" s="5" t="s">
        <v>873</v>
      </c>
      <c r="D427" s="27" t="s">
        <v>0</v>
      </c>
      <c r="E427" s="36" t="s">
        <v>2503</v>
      </c>
      <c r="F427" s="29">
        <v>2.5000000000000001E-3</v>
      </c>
      <c r="G427" s="9" t="s">
        <v>1609</v>
      </c>
      <c r="H427" s="30" t="s">
        <v>1573</v>
      </c>
      <c r="I427" s="37">
        <f>F427/0.0025*0.37</f>
        <v>0.37</v>
      </c>
      <c r="J427" s="31">
        <f>F427/0.0025*15.5</f>
        <v>15.5</v>
      </c>
      <c r="K427" s="31">
        <f>F427/0.0025*1923</f>
        <v>1923</v>
      </c>
      <c r="Q427" s="9"/>
      <c r="R427" s="9"/>
      <c r="S427" s="9"/>
      <c r="U427" s="28" t="s">
        <v>874</v>
      </c>
      <c r="V427" s="28" t="s">
        <v>2103</v>
      </c>
    </row>
    <row r="428" spans="1:22" ht="18" customHeight="1" x14ac:dyDescent="0.25">
      <c r="A428" s="7" t="s">
        <v>1585</v>
      </c>
      <c r="B428" s="4" t="s">
        <v>2793</v>
      </c>
      <c r="C428" s="5" t="s">
        <v>875</v>
      </c>
      <c r="D428" s="27" t="s">
        <v>1571</v>
      </c>
      <c r="F428" s="29" t="s">
        <v>77</v>
      </c>
      <c r="H428" s="30" t="s">
        <v>1573</v>
      </c>
      <c r="I428" s="39"/>
      <c r="J428" s="39"/>
      <c r="K428" s="39"/>
      <c r="N428" s="9" t="s">
        <v>77</v>
      </c>
      <c r="P428" s="30" t="s">
        <v>1573</v>
      </c>
      <c r="Q428" s="9"/>
      <c r="R428" s="9"/>
      <c r="S428" s="9"/>
      <c r="U428" s="28" t="e">
        <f>VLOOKUP(#REF!,#REF!,3,FALSE)</f>
        <v>#REF!</v>
      </c>
      <c r="V428" s="28" t="e">
        <f>VLOOKUP(#REF!,#REF!,4,FALSE)</f>
        <v>#REF!</v>
      </c>
    </row>
    <row r="429" spans="1:22" ht="18" customHeight="1" x14ac:dyDescent="0.25">
      <c r="A429" s="7" t="s">
        <v>1591</v>
      </c>
      <c r="B429" s="4" t="s">
        <v>2794</v>
      </c>
      <c r="C429" s="5" t="s">
        <v>876</v>
      </c>
      <c r="D429" s="27" t="s">
        <v>0</v>
      </c>
      <c r="E429" s="36" t="s">
        <v>1630</v>
      </c>
      <c r="F429" s="29">
        <v>1.5</v>
      </c>
      <c r="G429" s="9" t="s">
        <v>1609</v>
      </c>
      <c r="H429" s="30" t="s">
        <v>1573</v>
      </c>
      <c r="I429" s="31">
        <f>F429/0.0025*0.37</f>
        <v>222</v>
      </c>
      <c r="J429" s="31">
        <f>F429/0.0025*15.5</f>
        <v>9300</v>
      </c>
      <c r="K429" s="31">
        <f>F429/0.0025*1923</f>
        <v>1153800</v>
      </c>
      <c r="P429" s="30" t="s">
        <v>1573</v>
      </c>
      <c r="Q429" s="9"/>
      <c r="R429" s="9"/>
      <c r="S429" s="9"/>
      <c r="U429" s="28">
        <v>0</v>
      </c>
      <c r="V429" s="28">
        <v>0</v>
      </c>
    </row>
    <row r="430" spans="1:22" ht="18" customHeight="1" x14ac:dyDescent="0.25">
      <c r="A430" s="7" t="s">
        <v>1586</v>
      </c>
      <c r="B430" s="4" t="s">
        <v>2795</v>
      </c>
      <c r="C430" s="5" t="s">
        <v>877</v>
      </c>
      <c r="D430" s="27" t="s">
        <v>1578</v>
      </c>
      <c r="E430" s="28" t="s">
        <v>1579</v>
      </c>
      <c r="F430" s="34">
        <v>0.78</v>
      </c>
      <c r="G430" s="28" t="s">
        <v>2508</v>
      </c>
      <c r="H430" s="30" t="s">
        <v>1573</v>
      </c>
      <c r="I430" s="31">
        <f>F430*1000/0.0025*0.37</f>
        <v>115440</v>
      </c>
      <c r="J430" s="31">
        <f>F430*1000/0.0025*15.5</f>
        <v>4836000</v>
      </c>
      <c r="K430" s="31">
        <f>F430*1000/0.0025*1923</f>
        <v>599976000</v>
      </c>
      <c r="P430" s="30" t="s">
        <v>1573</v>
      </c>
      <c r="Q430" s="9"/>
      <c r="R430" s="9"/>
      <c r="S430" s="9"/>
      <c r="U430" s="28" t="s">
        <v>878</v>
      </c>
      <c r="V430" s="28" t="s">
        <v>2104</v>
      </c>
    </row>
    <row r="431" spans="1:22" ht="18" customHeight="1" x14ac:dyDescent="0.25">
      <c r="A431" s="7" t="s">
        <v>1586</v>
      </c>
      <c r="B431" s="4" t="s">
        <v>2796</v>
      </c>
      <c r="C431" s="5" t="s">
        <v>879</v>
      </c>
      <c r="D431" s="27" t="s">
        <v>1571</v>
      </c>
      <c r="F431" s="29" t="s">
        <v>77</v>
      </c>
      <c r="H431" s="30" t="s">
        <v>1573</v>
      </c>
      <c r="I431" s="39"/>
      <c r="J431" s="39"/>
      <c r="K431" s="39"/>
      <c r="N431" s="9" t="s">
        <v>46</v>
      </c>
      <c r="P431" s="30" t="s">
        <v>1573</v>
      </c>
      <c r="Q431" s="9"/>
      <c r="R431" s="9"/>
      <c r="S431" s="9"/>
      <c r="U431" s="28" t="s">
        <v>880</v>
      </c>
      <c r="V431" s="28" t="s">
        <v>2105</v>
      </c>
    </row>
    <row r="432" spans="1:22" ht="18" customHeight="1" x14ac:dyDescent="0.25">
      <c r="A432" s="7" t="s">
        <v>1586</v>
      </c>
      <c r="B432" s="4" t="s">
        <v>2797</v>
      </c>
      <c r="C432" s="5" t="s">
        <v>881</v>
      </c>
      <c r="D432" s="27" t="s">
        <v>1571</v>
      </c>
      <c r="F432" s="29" t="s">
        <v>46</v>
      </c>
      <c r="H432" s="30" t="s">
        <v>1573</v>
      </c>
      <c r="I432" s="39"/>
      <c r="J432" s="39"/>
      <c r="K432" s="39"/>
      <c r="N432" s="9" t="s">
        <v>46</v>
      </c>
      <c r="P432" s="30" t="s">
        <v>1573</v>
      </c>
      <c r="Q432" s="9"/>
      <c r="R432" s="9"/>
      <c r="S432" s="9"/>
      <c r="U432" s="28" t="e">
        <f>VLOOKUP(#REF!,#REF!,3,FALSE)</f>
        <v>#REF!</v>
      </c>
      <c r="V432" s="28" t="e">
        <f>VLOOKUP(#REF!,#REF!,4,FALSE)</f>
        <v>#REF!</v>
      </c>
    </row>
    <row r="433" spans="1:22" ht="18" customHeight="1" x14ac:dyDescent="0.25">
      <c r="A433" s="7" t="s">
        <v>1586</v>
      </c>
      <c r="B433" s="4" t="s">
        <v>2798</v>
      </c>
      <c r="C433" s="5" t="s">
        <v>883</v>
      </c>
      <c r="D433" s="27" t="s">
        <v>0</v>
      </c>
      <c r="E433" s="36" t="s">
        <v>1599</v>
      </c>
      <c r="F433" s="29">
        <v>30</v>
      </c>
      <c r="G433" s="9" t="s">
        <v>1609</v>
      </c>
      <c r="H433" s="30" t="s">
        <v>1573</v>
      </c>
      <c r="I433" s="31">
        <f>F433/0.0025*0.37</f>
        <v>4440</v>
      </c>
      <c r="J433" s="31">
        <f>F433/0.0025*15.5</f>
        <v>186000</v>
      </c>
      <c r="K433" s="31">
        <f>F433/0.0025*1923</f>
        <v>23076000</v>
      </c>
      <c r="P433" s="30" t="s">
        <v>1573</v>
      </c>
      <c r="Q433" s="9"/>
      <c r="R433" s="9"/>
      <c r="S433" s="9"/>
      <c r="U433" s="28" t="s">
        <v>884</v>
      </c>
      <c r="V433" s="28" t="s">
        <v>2107</v>
      </c>
    </row>
    <row r="434" spans="1:22" ht="18" customHeight="1" x14ac:dyDescent="0.25">
      <c r="A434" s="6" t="s">
        <v>1633</v>
      </c>
      <c r="B434" s="4" t="s">
        <v>2799</v>
      </c>
      <c r="C434" s="5" t="s">
        <v>885</v>
      </c>
      <c r="D434" s="27" t="s">
        <v>1571</v>
      </c>
      <c r="E434" s="28" t="s">
        <v>1572</v>
      </c>
      <c r="F434" s="38">
        <v>1.1299999999999999</v>
      </c>
      <c r="G434" s="28" t="s">
        <v>2508</v>
      </c>
      <c r="H434" s="30" t="s">
        <v>1573</v>
      </c>
      <c r="I434" s="31">
        <f t="shared" ref="I434:I435" si="237">F434*1000/0.0025*0.37</f>
        <v>167240</v>
      </c>
      <c r="J434" s="31">
        <f t="shared" ref="J434:J435" si="238">F434*1000/0.0025*15.5</f>
        <v>7006000</v>
      </c>
      <c r="K434" s="31">
        <f t="shared" ref="K434:K435" si="239">F434*1000/0.0025*1923</f>
        <v>869196000</v>
      </c>
      <c r="N434" s="9" t="s">
        <v>46</v>
      </c>
      <c r="P434" s="30" t="s">
        <v>1573</v>
      </c>
      <c r="Q434" s="9"/>
      <c r="R434" s="9"/>
      <c r="S434" s="9"/>
      <c r="U434" s="28" t="s">
        <v>886</v>
      </c>
      <c r="V434" s="28" t="s">
        <v>2108</v>
      </c>
    </row>
    <row r="435" spans="1:22" ht="18" customHeight="1" x14ac:dyDescent="0.25">
      <c r="A435" s="7" t="s">
        <v>1597</v>
      </c>
      <c r="B435" s="6" t="s">
        <v>887</v>
      </c>
      <c r="C435" s="5" t="s">
        <v>888</v>
      </c>
      <c r="D435" s="27" t="s">
        <v>1571</v>
      </c>
      <c r="E435" s="28" t="s">
        <v>1572</v>
      </c>
      <c r="F435" s="34">
        <v>4</v>
      </c>
      <c r="G435" s="28" t="s">
        <v>2508</v>
      </c>
      <c r="H435" s="30" t="s">
        <v>1573</v>
      </c>
      <c r="I435" s="31">
        <f t="shared" si="237"/>
        <v>592000</v>
      </c>
      <c r="J435" s="31">
        <f t="shared" si="238"/>
        <v>24800000</v>
      </c>
      <c r="K435" s="31">
        <f t="shared" si="239"/>
        <v>3076800000</v>
      </c>
      <c r="N435" s="9" t="s">
        <v>46</v>
      </c>
      <c r="P435" s="30" t="s">
        <v>1573</v>
      </c>
      <c r="Q435" s="9"/>
      <c r="R435" s="9" t="s">
        <v>2109</v>
      </c>
      <c r="S435" s="9"/>
      <c r="T435" s="33" t="s">
        <v>2109</v>
      </c>
      <c r="U435" s="28">
        <v>0</v>
      </c>
      <c r="V435" s="28">
        <v>0</v>
      </c>
    </row>
    <row r="436" spans="1:22" ht="18" customHeight="1" x14ac:dyDescent="0.25">
      <c r="A436" s="7" t="s">
        <v>1597</v>
      </c>
      <c r="B436" s="6" t="s">
        <v>889</v>
      </c>
      <c r="C436" s="5" t="s">
        <v>890</v>
      </c>
      <c r="D436" s="27" t="s">
        <v>1571</v>
      </c>
      <c r="F436" s="29" t="s">
        <v>46</v>
      </c>
      <c r="H436" s="30" t="s">
        <v>1573</v>
      </c>
      <c r="I436" s="39"/>
      <c r="J436" s="39"/>
      <c r="K436" s="39"/>
      <c r="N436" s="9" t="s">
        <v>46</v>
      </c>
      <c r="P436" s="30" t="s">
        <v>1573</v>
      </c>
      <c r="Q436" s="9"/>
      <c r="R436" s="9"/>
      <c r="S436" s="9"/>
      <c r="T436" s="33" t="s">
        <v>890</v>
      </c>
      <c r="U436" s="28" t="s">
        <v>891</v>
      </c>
      <c r="V436" s="28" t="s">
        <v>2110</v>
      </c>
    </row>
    <row r="437" spans="1:22" ht="18" customHeight="1" x14ac:dyDescent="0.25">
      <c r="A437" s="7" t="s">
        <v>1626</v>
      </c>
      <c r="B437" s="4" t="s">
        <v>2800</v>
      </c>
      <c r="C437" s="5" t="s">
        <v>892</v>
      </c>
      <c r="D437" s="27" t="s">
        <v>1571</v>
      </c>
      <c r="E437" s="28" t="s">
        <v>1572</v>
      </c>
      <c r="F437" s="34">
        <v>62</v>
      </c>
      <c r="G437" s="28" t="s">
        <v>2508</v>
      </c>
      <c r="H437" s="30" t="s">
        <v>1573</v>
      </c>
      <c r="I437" s="31">
        <f t="shared" ref="I437:I439" si="240">F437*1000/0.0025*0.37</f>
        <v>9176000</v>
      </c>
      <c r="J437" s="31">
        <f t="shared" ref="J437:J439" si="241">F437*1000/0.0025*15.5</f>
        <v>384400000</v>
      </c>
      <c r="K437" s="31">
        <f t="shared" ref="K437:K439" si="242">F437*1000/0.0025*1923</f>
        <v>47690400000</v>
      </c>
      <c r="N437" s="9" t="s">
        <v>46</v>
      </c>
      <c r="P437" s="30" t="s">
        <v>1573</v>
      </c>
      <c r="Q437" s="9"/>
      <c r="R437" s="9"/>
      <c r="S437" s="9"/>
      <c r="T437" s="33" t="s">
        <v>892</v>
      </c>
      <c r="U437" s="28" t="s">
        <v>893</v>
      </c>
      <c r="V437" s="28" t="s">
        <v>2111</v>
      </c>
    </row>
    <row r="438" spans="1:22" ht="18" customHeight="1" x14ac:dyDescent="0.25">
      <c r="A438" s="7" t="s">
        <v>1597</v>
      </c>
      <c r="B438" s="4" t="s">
        <v>2801</v>
      </c>
      <c r="C438" s="5" t="s">
        <v>894</v>
      </c>
      <c r="D438" s="27" t="s">
        <v>1571</v>
      </c>
      <c r="E438" s="28" t="s">
        <v>1572</v>
      </c>
      <c r="F438" s="34">
        <v>26</v>
      </c>
      <c r="G438" s="28" t="s">
        <v>2508</v>
      </c>
      <c r="H438" s="30" t="s">
        <v>1573</v>
      </c>
      <c r="I438" s="31">
        <f t="shared" si="240"/>
        <v>3848000</v>
      </c>
      <c r="J438" s="31">
        <f t="shared" si="241"/>
        <v>161200000</v>
      </c>
      <c r="K438" s="31">
        <f t="shared" si="242"/>
        <v>19999200000</v>
      </c>
      <c r="N438" s="9" t="s">
        <v>46</v>
      </c>
      <c r="P438" s="30" t="s">
        <v>1573</v>
      </c>
      <c r="Q438" s="9"/>
      <c r="R438" s="9"/>
      <c r="S438" s="9"/>
      <c r="T438" s="33" t="s">
        <v>894</v>
      </c>
      <c r="U438" s="28" t="s">
        <v>895</v>
      </c>
      <c r="V438" s="28" t="s">
        <v>2112</v>
      </c>
    </row>
    <row r="439" spans="1:22" ht="18" customHeight="1" x14ac:dyDescent="0.25">
      <c r="A439" s="7" t="s">
        <v>1582</v>
      </c>
      <c r="B439" s="4" t="s">
        <v>2802</v>
      </c>
      <c r="C439" s="5" t="s">
        <v>896</v>
      </c>
      <c r="D439" s="27" t="s">
        <v>1571</v>
      </c>
      <c r="E439" s="28" t="s">
        <v>1572</v>
      </c>
      <c r="F439" s="34">
        <v>21.5</v>
      </c>
      <c r="G439" s="28" t="s">
        <v>2508</v>
      </c>
      <c r="H439" s="30" t="s">
        <v>1573</v>
      </c>
      <c r="I439" s="31">
        <f t="shared" si="240"/>
        <v>3182000</v>
      </c>
      <c r="J439" s="31">
        <f t="shared" si="241"/>
        <v>133300000</v>
      </c>
      <c r="K439" s="31">
        <f t="shared" si="242"/>
        <v>16537800000</v>
      </c>
      <c r="N439" s="9" t="s">
        <v>46</v>
      </c>
      <c r="P439" s="30" t="s">
        <v>1573</v>
      </c>
      <c r="Q439" s="9"/>
      <c r="R439" s="9"/>
      <c r="S439" s="9"/>
      <c r="U439" s="28" t="s">
        <v>897</v>
      </c>
      <c r="V439" s="28" t="s">
        <v>2113</v>
      </c>
    </row>
    <row r="440" spans="1:22" ht="18" customHeight="1" x14ac:dyDescent="0.25">
      <c r="A440" s="7" t="s">
        <v>1613</v>
      </c>
      <c r="B440" s="6" t="s">
        <v>898</v>
      </c>
      <c r="C440" s="5" t="s">
        <v>899</v>
      </c>
      <c r="D440" s="27" t="s">
        <v>1571</v>
      </c>
      <c r="E440" s="28" t="s">
        <v>1572</v>
      </c>
      <c r="F440" s="29">
        <v>60</v>
      </c>
      <c r="G440" s="9" t="s">
        <v>1609</v>
      </c>
      <c r="H440" s="30" t="s">
        <v>1573</v>
      </c>
      <c r="I440" s="31">
        <f>F440/0.0025*0.37</f>
        <v>8880</v>
      </c>
      <c r="J440" s="31">
        <f>F440/0.0025*15.5</f>
        <v>372000</v>
      </c>
      <c r="K440" s="31">
        <f>F440/0.0025*1923</f>
        <v>46152000</v>
      </c>
      <c r="N440" s="9" t="s">
        <v>104</v>
      </c>
      <c r="P440" s="30" t="s">
        <v>1573</v>
      </c>
      <c r="Q440" s="9" t="s">
        <v>899</v>
      </c>
      <c r="R440" s="9"/>
      <c r="S440" s="9"/>
      <c r="U440" s="28" t="s">
        <v>900</v>
      </c>
      <c r="V440" s="28" t="s">
        <v>2114</v>
      </c>
    </row>
    <row r="441" spans="1:22" ht="18" customHeight="1" x14ac:dyDescent="0.25">
      <c r="A441" s="7" t="s">
        <v>1614</v>
      </c>
      <c r="B441" s="6" t="s">
        <v>901</v>
      </c>
      <c r="C441" s="5" t="s">
        <v>902</v>
      </c>
      <c r="D441" s="27" t="s">
        <v>1571</v>
      </c>
      <c r="E441" s="28" t="s">
        <v>1572</v>
      </c>
      <c r="F441" s="34">
        <v>4</v>
      </c>
      <c r="G441" s="28" t="s">
        <v>2508</v>
      </c>
      <c r="H441" s="30" t="s">
        <v>1573</v>
      </c>
      <c r="I441" s="31">
        <f>F441*1000/0.0025*0.37</f>
        <v>592000</v>
      </c>
      <c r="J441" s="31">
        <f>F441*1000/0.0025*15.5</f>
        <v>24800000</v>
      </c>
      <c r="K441" s="31">
        <f>F441*1000/0.0025*1923</f>
        <v>3076800000</v>
      </c>
      <c r="N441" s="9" t="s">
        <v>46</v>
      </c>
      <c r="P441" s="30" t="s">
        <v>1573</v>
      </c>
      <c r="Q441" s="9" t="s">
        <v>902</v>
      </c>
      <c r="R441" s="9"/>
      <c r="S441" s="9"/>
      <c r="U441" s="28" t="s">
        <v>903</v>
      </c>
      <c r="V441" s="28" t="s">
        <v>2115</v>
      </c>
    </row>
    <row r="442" spans="1:22" ht="18" customHeight="1" x14ac:dyDescent="0.25">
      <c r="A442" s="7" t="s">
        <v>1597</v>
      </c>
      <c r="B442" s="6" t="s">
        <v>904</v>
      </c>
      <c r="C442" s="5" t="s">
        <v>905</v>
      </c>
      <c r="D442" s="27" t="s">
        <v>1571</v>
      </c>
      <c r="F442" s="29" t="s">
        <v>46</v>
      </c>
      <c r="H442" s="30" t="s">
        <v>1573</v>
      </c>
      <c r="I442" s="39"/>
      <c r="J442" s="39"/>
      <c r="K442" s="39"/>
      <c r="N442" s="9" t="s">
        <v>46</v>
      </c>
      <c r="P442" s="30" t="s">
        <v>1573</v>
      </c>
      <c r="Q442" s="9"/>
      <c r="R442" s="9"/>
      <c r="S442" s="9"/>
      <c r="T442" s="33" t="s">
        <v>905</v>
      </c>
      <c r="U442" s="28" t="s">
        <v>906</v>
      </c>
      <c r="V442" s="28" t="s">
        <v>2112</v>
      </c>
    </row>
    <row r="443" spans="1:22" ht="18" customHeight="1" x14ac:dyDescent="0.25">
      <c r="A443" s="7" t="s">
        <v>1626</v>
      </c>
      <c r="B443" s="4" t="s">
        <v>2803</v>
      </c>
      <c r="C443" s="5" t="s">
        <v>907</v>
      </c>
      <c r="D443" s="27" t="s">
        <v>1571</v>
      </c>
      <c r="E443" s="28" t="s">
        <v>1572</v>
      </c>
      <c r="F443" s="34">
        <v>31</v>
      </c>
      <c r="G443" s="28" t="s">
        <v>2508</v>
      </c>
      <c r="H443" s="30" t="s">
        <v>1573</v>
      </c>
      <c r="I443" s="31">
        <f t="shared" ref="I443:I447" si="243">F443*1000/0.0025*0.37</f>
        <v>4588000</v>
      </c>
      <c r="J443" s="31">
        <f t="shared" ref="J443:J447" si="244">F443*1000/0.0025*15.5</f>
        <v>192200000</v>
      </c>
      <c r="K443" s="31">
        <f t="shared" ref="K443:K447" si="245">F443*1000/0.0025*1923</f>
        <v>23845200000</v>
      </c>
      <c r="N443" s="9" t="s">
        <v>46</v>
      </c>
      <c r="P443" s="30" t="s">
        <v>1573</v>
      </c>
      <c r="Q443" s="9"/>
      <c r="R443" s="9"/>
      <c r="S443" s="9"/>
      <c r="U443" s="28" t="s">
        <v>908</v>
      </c>
      <c r="V443" s="28" t="s">
        <v>2116</v>
      </c>
    </row>
    <row r="444" spans="1:22" ht="18" customHeight="1" x14ac:dyDescent="0.25">
      <c r="A444" s="7" t="s">
        <v>1582</v>
      </c>
      <c r="B444" s="4" t="s">
        <v>2804</v>
      </c>
      <c r="C444" s="5" t="s">
        <v>909</v>
      </c>
      <c r="D444" s="27" t="s">
        <v>1571</v>
      </c>
      <c r="E444" s="28" t="s">
        <v>1572</v>
      </c>
      <c r="F444" s="34">
        <v>4.5</v>
      </c>
      <c r="G444" s="28" t="s">
        <v>2508</v>
      </c>
      <c r="H444" s="30" t="s">
        <v>1573</v>
      </c>
      <c r="I444" s="31">
        <f t="shared" si="243"/>
        <v>666000</v>
      </c>
      <c r="J444" s="31">
        <f t="shared" si="244"/>
        <v>27900000</v>
      </c>
      <c r="K444" s="31">
        <f t="shared" si="245"/>
        <v>3461400000</v>
      </c>
      <c r="N444" s="9" t="s">
        <v>86</v>
      </c>
      <c r="P444" s="30" t="s">
        <v>1573</v>
      </c>
      <c r="Q444" s="9"/>
      <c r="R444" s="9"/>
      <c r="S444" s="9"/>
      <c r="T444" s="33" t="s">
        <v>909</v>
      </c>
      <c r="U444" s="28" t="s">
        <v>910</v>
      </c>
      <c r="V444" s="28" t="s">
        <v>2117</v>
      </c>
    </row>
    <row r="445" spans="1:22" ht="18" customHeight="1" x14ac:dyDescent="0.25">
      <c r="A445" s="7" t="s">
        <v>1597</v>
      </c>
      <c r="B445" s="4" t="s">
        <v>2805</v>
      </c>
      <c r="C445" s="5" t="s">
        <v>911</v>
      </c>
      <c r="D445" s="27" t="s">
        <v>1571</v>
      </c>
      <c r="E445" s="28" t="s">
        <v>1572</v>
      </c>
      <c r="F445" s="34">
        <v>15</v>
      </c>
      <c r="G445" s="28" t="s">
        <v>2508</v>
      </c>
      <c r="H445" s="30" t="s">
        <v>1573</v>
      </c>
      <c r="I445" s="31">
        <f t="shared" si="243"/>
        <v>2220000</v>
      </c>
      <c r="J445" s="31">
        <f t="shared" si="244"/>
        <v>93000000</v>
      </c>
      <c r="K445" s="31">
        <f t="shared" si="245"/>
        <v>11538000000</v>
      </c>
      <c r="N445" s="9" t="s">
        <v>46</v>
      </c>
      <c r="P445" s="30" t="s">
        <v>1573</v>
      </c>
      <c r="Q445" s="9"/>
      <c r="R445" s="9"/>
      <c r="S445" s="9"/>
      <c r="U445" s="28" t="s">
        <v>912</v>
      </c>
      <c r="V445" s="28" t="s">
        <v>2118</v>
      </c>
    </row>
    <row r="446" spans="1:22" ht="18" customHeight="1" x14ac:dyDescent="0.25">
      <c r="A446" s="7" t="s">
        <v>1607</v>
      </c>
      <c r="B446" s="6" t="s">
        <v>913</v>
      </c>
      <c r="C446" s="5" t="s">
        <v>914</v>
      </c>
      <c r="D446" s="27" t="s">
        <v>1571</v>
      </c>
      <c r="E446" s="28" t="s">
        <v>1572</v>
      </c>
      <c r="F446" s="38">
        <v>1.5</v>
      </c>
      <c r="G446" s="28" t="s">
        <v>2508</v>
      </c>
      <c r="H446" s="30" t="s">
        <v>1573</v>
      </c>
      <c r="I446" s="31">
        <f t="shared" si="243"/>
        <v>222000</v>
      </c>
      <c r="J446" s="31">
        <f t="shared" si="244"/>
        <v>9300000</v>
      </c>
      <c r="K446" s="31">
        <f t="shared" si="245"/>
        <v>1153800000</v>
      </c>
      <c r="N446" s="9" t="s">
        <v>46</v>
      </c>
      <c r="P446" s="30" t="s">
        <v>1573</v>
      </c>
      <c r="Q446" s="9" t="s">
        <v>914</v>
      </c>
      <c r="R446" s="9"/>
      <c r="S446" s="9"/>
      <c r="T446" s="33" t="s">
        <v>914</v>
      </c>
      <c r="U446" s="28" t="s">
        <v>915</v>
      </c>
      <c r="V446" s="28" t="s">
        <v>2116</v>
      </c>
    </row>
    <row r="447" spans="1:22" ht="18" customHeight="1" x14ac:dyDescent="0.25">
      <c r="A447" s="7" t="s">
        <v>1614</v>
      </c>
      <c r="B447" s="6" t="s">
        <v>916</v>
      </c>
      <c r="C447" s="5" t="s">
        <v>917</v>
      </c>
      <c r="D447" s="27" t="s">
        <v>1571</v>
      </c>
      <c r="E447" s="28" t="s">
        <v>1572</v>
      </c>
      <c r="F447" s="34">
        <v>59.4</v>
      </c>
      <c r="G447" s="28" t="s">
        <v>2508</v>
      </c>
      <c r="H447" s="30" t="s">
        <v>1573</v>
      </c>
      <c r="I447" s="31">
        <f t="shared" si="243"/>
        <v>8791200</v>
      </c>
      <c r="J447" s="31">
        <f t="shared" si="244"/>
        <v>368280000</v>
      </c>
      <c r="K447" s="31">
        <f t="shared" si="245"/>
        <v>45690480000</v>
      </c>
      <c r="N447" s="9" t="s">
        <v>46</v>
      </c>
      <c r="P447" s="30" t="s">
        <v>1573</v>
      </c>
      <c r="Q447" s="9"/>
      <c r="R447" s="9"/>
      <c r="S447" s="9"/>
      <c r="U447" s="28" t="s">
        <v>918</v>
      </c>
      <c r="V447" s="28" t="s">
        <v>2119</v>
      </c>
    </row>
    <row r="448" spans="1:22" ht="18" customHeight="1" x14ac:dyDescent="0.25">
      <c r="A448" s="7" t="s">
        <v>1597</v>
      </c>
      <c r="B448" s="4" t="s">
        <v>2806</v>
      </c>
      <c r="C448" s="5" t="s">
        <v>919</v>
      </c>
      <c r="D448" s="27" t="s">
        <v>1571</v>
      </c>
      <c r="F448" s="29" t="s">
        <v>77</v>
      </c>
      <c r="H448" s="30" t="s">
        <v>1573</v>
      </c>
      <c r="I448" s="39"/>
      <c r="J448" s="39"/>
      <c r="K448" s="39"/>
      <c r="N448" s="9" t="s">
        <v>73</v>
      </c>
      <c r="P448" s="30" t="s">
        <v>1573</v>
      </c>
      <c r="Q448" s="9"/>
      <c r="R448" s="9"/>
      <c r="S448" s="9"/>
      <c r="U448" s="28" t="s">
        <v>920</v>
      </c>
      <c r="V448" s="28" t="s">
        <v>2118</v>
      </c>
    </row>
    <row r="449" spans="1:22" ht="18" customHeight="1" x14ac:dyDescent="0.25">
      <c r="A449" s="7" t="s">
        <v>1607</v>
      </c>
      <c r="B449" s="6" t="s">
        <v>921</v>
      </c>
      <c r="C449" s="5" t="s">
        <v>922</v>
      </c>
      <c r="D449" s="27" t="s">
        <v>1571</v>
      </c>
      <c r="E449" s="28" t="s">
        <v>1572</v>
      </c>
      <c r="F449" s="29">
        <v>110</v>
      </c>
      <c r="G449" s="9" t="s">
        <v>1609</v>
      </c>
      <c r="H449" s="30" t="s">
        <v>1573</v>
      </c>
      <c r="I449" s="31">
        <f>F449/0.0025*0.37</f>
        <v>16280</v>
      </c>
      <c r="J449" s="31">
        <f>F449/0.0025*15.5</f>
        <v>682000</v>
      </c>
      <c r="K449" s="31">
        <f>F449/0.0025*1923</f>
        <v>84612000</v>
      </c>
      <c r="N449" s="9" t="s">
        <v>46</v>
      </c>
      <c r="P449" s="30" t="s">
        <v>1573</v>
      </c>
      <c r="Q449" s="9" t="s">
        <v>922</v>
      </c>
      <c r="R449" s="9"/>
      <c r="S449" s="9" t="s">
        <v>922</v>
      </c>
      <c r="U449" s="28" t="s">
        <v>923</v>
      </c>
      <c r="V449" s="28" t="s">
        <v>2120</v>
      </c>
    </row>
    <row r="450" spans="1:22" ht="18" customHeight="1" x14ac:dyDescent="0.25">
      <c r="A450" s="7" t="s">
        <v>1582</v>
      </c>
      <c r="B450" s="6" t="s">
        <v>924</v>
      </c>
      <c r="C450" s="5" t="s">
        <v>925</v>
      </c>
      <c r="D450" s="27" t="s">
        <v>1571</v>
      </c>
      <c r="E450" s="28" t="s">
        <v>1572</v>
      </c>
      <c r="F450" s="34">
        <v>16</v>
      </c>
      <c r="G450" s="28" t="s">
        <v>2508</v>
      </c>
      <c r="H450" s="30" t="s">
        <v>1573</v>
      </c>
      <c r="I450" s="31">
        <f t="shared" ref="I450:I452" si="246">F450*1000/0.0025*0.37</f>
        <v>2368000</v>
      </c>
      <c r="J450" s="31">
        <f t="shared" ref="J450:J452" si="247">F450*1000/0.0025*15.5</f>
        <v>99200000</v>
      </c>
      <c r="K450" s="31">
        <f t="shared" ref="K450:K452" si="248">F450*1000/0.0025*1923</f>
        <v>12307200000</v>
      </c>
      <c r="N450" s="9" t="s">
        <v>86</v>
      </c>
      <c r="P450" s="30" t="s">
        <v>1573</v>
      </c>
      <c r="Q450" s="9"/>
      <c r="R450" s="9"/>
      <c r="S450" s="9"/>
      <c r="U450" s="28" t="s">
        <v>926</v>
      </c>
      <c r="V450" s="28" t="s">
        <v>2121</v>
      </c>
    </row>
    <row r="451" spans="1:22" ht="18" customHeight="1" x14ac:dyDescent="0.25">
      <c r="A451" s="7" t="s">
        <v>1607</v>
      </c>
      <c r="B451" s="6" t="s">
        <v>927</v>
      </c>
      <c r="C451" s="5" t="s">
        <v>928</v>
      </c>
      <c r="D451" s="27" t="s">
        <v>1571</v>
      </c>
      <c r="E451" s="28" t="s">
        <v>1572</v>
      </c>
      <c r="F451" s="34">
        <v>33</v>
      </c>
      <c r="G451" s="28" t="s">
        <v>2508</v>
      </c>
      <c r="H451" s="30" t="s">
        <v>1573</v>
      </c>
      <c r="I451" s="31">
        <f t="shared" si="246"/>
        <v>4884000</v>
      </c>
      <c r="J451" s="31">
        <f t="shared" si="247"/>
        <v>204600000</v>
      </c>
      <c r="K451" s="31">
        <f t="shared" si="248"/>
        <v>25383600000</v>
      </c>
      <c r="N451" s="9" t="s">
        <v>46</v>
      </c>
      <c r="P451" s="30" t="s">
        <v>1573</v>
      </c>
      <c r="Q451" s="9"/>
      <c r="R451" s="9"/>
      <c r="S451" s="9"/>
      <c r="U451" s="28" t="s">
        <v>929</v>
      </c>
      <c r="V451" s="28" t="s">
        <v>1899</v>
      </c>
    </row>
    <row r="452" spans="1:22" ht="18" customHeight="1" x14ac:dyDescent="0.25">
      <c r="A452" s="7" t="s">
        <v>1597</v>
      </c>
      <c r="B452" s="6" t="s">
        <v>930</v>
      </c>
      <c r="C452" s="5" t="s">
        <v>931</v>
      </c>
      <c r="D452" s="27" t="s">
        <v>1571</v>
      </c>
      <c r="E452" s="28" t="s">
        <v>1572</v>
      </c>
      <c r="F452" s="34">
        <v>1.5620000000000001</v>
      </c>
      <c r="G452" s="28" t="s">
        <v>2508</v>
      </c>
      <c r="H452" s="30" t="s">
        <v>1573</v>
      </c>
      <c r="I452" s="31">
        <f t="shared" si="246"/>
        <v>231176</v>
      </c>
      <c r="J452" s="31">
        <f t="shared" si="247"/>
        <v>9684400</v>
      </c>
      <c r="K452" s="31">
        <f t="shared" si="248"/>
        <v>1201490400</v>
      </c>
      <c r="N452" s="9" t="s">
        <v>86</v>
      </c>
      <c r="P452" s="30" t="s">
        <v>1573</v>
      </c>
      <c r="Q452" s="9"/>
      <c r="R452" s="9"/>
      <c r="S452" s="9"/>
      <c r="T452" s="33" t="s">
        <v>931</v>
      </c>
      <c r="U452" s="28" t="s">
        <v>932</v>
      </c>
      <c r="V452" s="28" t="s">
        <v>2118</v>
      </c>
    </row>
    <row r="453" spans="1:22" ht="18" customHeight="1" x14ac:dyDescent="0.25">
      <c r="A453" s="45" t="s">
        <v>1614</v>
      </c>
      <c r="B453" s="6" t="s">
        <v>933</v>
      </c>
      <c r="C453" s="5" t="s">
        <v>934</v>
      </c>
      <c r="D453" s="27" t="s">
        <v>1571</v>
      </c>
      <c r="E453" s="28" t="s">
        <v>1572</v>
      </c>
      <c r="F453" s="29">
        <v>400</v>
      </c>
      <c r="G453" s="9" t="s">
        <v>1609</v>
      </c>
      <c r="H453" s="30" t="s">
        <v>1573</v>
      </c>
      <c r="I453" s="31">
        <f>F453/0.0025*0.37</f>
        <v>59200</v>
      </c>
      <c r="J453" s="31">
        <f>F453/0.0025*15.5</f>
        <v>2480000</v>
      </c>
      <c r="K453" s="31">
        <f>F453/0.0025*1923</f>
        <v>307680000</v>
      </c>
      <c r="N453" s="9" t="s">
        <v>86</v>
      </c>
      <c r="P453" s="30" t="s">
        <v>1573</v>
      </c>
      <c r="Q453" s="9"/>
      <c r="R453" s="9"/>
      <c r="S453" s="9"/>
      <c r="U453" s="28" t="s">
        <v>935</v>
      </c>
      <c r="V453" s="28" t="s">
        <v>2122</v>
      </c>
    </row>
    <row r="454" spans="1:22" ht="18" customHeight="1" x14ac:dyDescent="0.25">
      <c r="A454" s="7" t="s">
        <v>1582</v>
      </c>
      <c r="B454" s="6" t="s">
        <v>936</v>
      </c>
      <c r="C454" s="5" t="s">
        <v>937</v>
      </c>
      <c r="D454" s="27" t="s">
        <v>1571</v>
      </c>
      <c r="F454" s="29" t="s">
        <v>77</v>
      </c>
      <c r="H454" s="30" t="s">
        <v>1573</v>
      </c>
      <c r="I454" s="39"/>
      <c r="J454" s="39"/>
      <c r="K454" s="39"/>
      <c r="N454" s="9" t="s">
        <v>46</v>
      </c>
      <c r="P454" s="30" t="s">
        <v>1573</v>
      </c>
      <c r="Q454" s="9"/>
      <c r="R454" s="9"/>
      <c r="S454" s="9"/>
      <c r="U454" s="28" t="s">
        <v>938</v>
      </c>
      <c r="V454" s="28" t="s">
        <v>2121</v>
      </c>
    </row>
    <row r="455" spans="1:22" ht="18" customHeight="1" x14ac:dyDescent="0.25">
      <c r="A455" s="7" t="s">
        <v>1607</v>
      </c>
      <c r="B455" s="6" t="s">
        <v>939</v>
      </c>
      <c r="C455" s="5" t="s">
        <v>940</v>
      </c>
      <c r="D455" s="27" t="s">
        <v>1571</v>
      </c>
      <c r="F455" s="29" t="s">
        <v>942</v>
      </c>
      <c r="H455" s="30" t="s">
        <v>1573</v>
      </c>
      <c r="I455" s="39"/>
      <c r="J455" s="39"/>
      <c r="K455" s="39"/>
      <c r="N455" s="9" t="s">
        <v>942</v>
      </c>
      <c r="P455" s="30" t="s">
        <v>1573</v>
      </c>
      <c r="Q455" s="9" t="s">
        <v>940</v>
      </c>
      <c r="R455" s="9"/>
      <c r="S455" s="9" t="s">
        <v>940</v>
      </c>
      <c r="U455" s="28" t="s">
        <v>941</v>
      </c>
      <c r="V455" s="28" t="s">
        <v>1899</v>
      </c>
    </row>
    <row r="456" spans="1:22" ht="18" customHeight="1" x14ac:dyDescent="0.25">
      <c r="A456" s="7" t="s">
        <v>1626</v>
      </c>
      <c r="B456" s="4" t="s">
        <v>2807</v>
      </c>
      <c r="C456" s="5" t="s">
        <v>943</v>
      </c>
      <c r="D456" s="27" t="s">
        <v>1571</v>
      </c>
      <c r="E456" s="28" t="s">
        <v>1572</v>
      </c>
      <c r="F456" s="34">
        <v>4.2</v>
      </c>
      <c r="G456" s="28" t="s">
        <v>2508</v>
      </c>
      <c r="H456" s="30" t="s">
        <v>1573</v>
      </c>
      <c r="I456" s="31">
        <f>F456*1000/0.0025*0.37</f>
        <v>621600</v>
      </c>
      <c r="J456" s="31">
        <f>F456*1000/0.0025*15.5</f>
        <v>26040000</v>
      </c>
      <c r="K456" s="31">
        <f>F456*1000/0.0025*1923</f>
        <v>3230640000</v>
      </c>
      <c r="N456" s="28" t="s">
        <v>164</v>
      </c>
      <c r="P456" s="30" t="s">
        <v>1573</v>
      </c>
      <c r="Q456" s="9"/>
      <c r="R456" s="9"/>
      <c r="S456" s="9"/>
      <c r="U456" s="28" t="s">
        <v>944</v>
      </c>
      <c r="V456" s="28" t="s">
        <v>1739</v>
      </c>
    </row>
    <row r="457" spans="1:22" ht="18" customHeight="1" x14ac:dyDescent="0.25">
      <c r="A457" s="7" t="s">
        <v>1598</v>
      </c>
      <c r="B457" s="5" t="s">
        <v>945</v>
      </c>
      <c r="C457" s="5" t="s">
        <v>946</v>
      </c>
      <c r="D457" s="27" t="s">
        <v>0</v>
      </c>
      <c r="E457" s="36" t="s">
        <v>1630</v>
      </c>
      <c r="F457" s="29">
        <v>1.5</v>
      </c>
      <c r="G457" s="9" t="s">
        <v>1609</v>
      </c>
      <c r="H457" s="30" t="s">
        <v>1573</v>
      </c>
      <c r="I457" s="31">
        <f>F457/0.0025*0.37</f>
        <v>222</v>
      </c>
      <c r="J457" s="31">
        <f>F457/0.0025*15.5</f>
        <v>9300</v>
      </c>
      <c r="K457" s="31">
        <f>F457/0.0025*1923</f>
        <v>1153800</v>
      </c>
      <c r="P457" s="30" t="s">
        <v>1573</v>
      </c>
      <c r="Q457" s="9"/>
      <c r="R457" s="9"/>
      <c r="S457" s="9"/>
      <c r="U457" s="28" t="s">
        <v>949</v>
      </c>
      <c r="V457" s="28" t="s">
        <v>2123</v>
      </c>
    </row>
    <row r="458" spans="1:22" ht="18" customHeight="1" x14ac:dyDescent="0.25">
      <c r="A458" s="7" t="s">
        <v>1610</v>
      </c>
      <c r="B458" s="5" t="s">
        <v>947</v>
      </c>
      <c r="C458" s="5" t="s">
        <v>948</v>
      </c>
      <c r="D458" s="27" t="s">
        <v>1571</v>
      </c>
      <c r="E458" s="28" t="s">
        <v>1572</v>
      </c>
      <c r="F458" s="38">
        <v>8.1300000000000008</v>
      </c>
      <c r="G458" s="28" t="s">
        <v>2508</v>
      </c>
      <c r="H458" s="30" t="s">
        <v>1573</v>
      </c>
      <c r="I458" s="31">
        <f t="shared" ref="I458:I459" si="249">F458*1000/0.0025*0.37</f>
        <v>1203240.0000000002</v>
      </c>
      <c r="J458" s="31">
        <f t="shared" ref="J458:J459" si="250">F458*1000/0.0025*15.5</f>
        <v>50406000.000000007</v>
      </c>
      <c r="K458" s="31">
        <f t="shared" ref="K458:K459" si="251">F458*1000/0.0025*1923</f>
        <v>6253596000.000001</v>
      </c>
      <c r="N458" s="9" t="s">
        <v>46</v>
      </c>
      <c r="P458" s="30" t="s">
        <v>1573</v>
      </c>
      <c r="Q458" s="9"/>
      <c r="R458" s="9" t="s">
        <v>948</v>
      </c>
      <c r="S458" s="9"/>
      <c r="U458" s="28" t="s">
        <v>949</v>
      </c>
      <c r="V458" s="28" t="s">
        <v>2123</v>
      </c>
    </row>
    <row r="459" spans="1:22" ht="18" customHeight="1" x14ac:dyDescent="0.25">
      <c r="B459" s="6" t="s">
        <v>950</v>
      </c>
      <c r="C459" s="5" t="s">
        <v>951</v>
      </c>
      <c r="D459" s="27" t="s">
        <v>1571</v>
      </c>
      <c r="E459" s="28" t="s">
        <v>1572</v>
      </c>
      <c r="F459" s="34">
        <v>5</v>
      </c>
      <c r="G459" s="28" t="s">
        <v>2508</v>
      </c>
      <c r="H459" s="30" t="s">
        <v>1573</v>
      </c>
      <c r="I459" s="31">
        <f t="shared" si="249"/>
        <v>740000</v>
      </c>
      <c r="J459" s="31">
        <f t="shared" si="250"/>
        <v>31000000</v>
      </c>
      <c r="K459" s="31">
        <f t="shared" si="251"/>
        <v>3846000000</v>
      </c>
      <c r="N459" s="9" t="s">
        <v>46</v>
      </c>
      <c r="P459" s="30" t="s">
        <v>1573</v>
      </c>
      <c r="Q459" s="9"/>
      <c r="R459" s="9"/>
      <c r="S459" s="9"/>
      <c r="U459" s="28" t="s">
        <v>952</v>
      </c>
      <c r="V459" s="28" t="s">
        <v>2124</v>
      </c>
    </row>
    <row r="460" spans="1:22" ht="18" customHeight="1" x14ac:dyDescent="0.25">
      <c r="A460" s="7" t="s">
        <v>1626</v>
      </c>
      <c r="B460" s="6" t="s">
        <v>953</v>
      </c>
      <c r="C460" s="5" t="s">
        <v>954</v>
      </c>
      <c r="D460" s="27" t="s">
        <v>0</v>
      </c>
      <c r="E460" s="36" t="s">
        <v>1630</v>
      </c>
      <c r="F460" s="29">
        <v>1.5</v>
      </c>
      <c r="G460" s="9" t="s">
        <v>1609</v>
      </c>
      <c r="H460" s="30" t="s">
        <v>1573</v>
      </c>
      <c r="I460" s="31">
        <f>F460/0.0025*0.37</f>
        <v>222</v>
      </c>
      <c r="J460" s="31">
        <f>F460/0.0025*15.5</f>
        <v>9300</v>
      </c>
      <c r="K460" s="31">
        <f>F460/0.0025*1923</f>
        <v>1153800</v>
      </c>
      <c r="P460" s="30" t="s">
        <v>1573</v>
      </c>
      <c r="Q460" s="9"/>
      <c r="R460" s="9"/>
      <c r="S460" s="9"/>
      <c r="U460" s="28" t="s">
        <v>955</v>
      </c>
      <c r="V460" s="28" t="s">
        <v>2125</v>
      </c>
    </row>
    <row r="461" spans="1:22" ht="18" customHeight="1" x14ac:dyDescent="0.25">
      <c r="A461" s="7" t="s">
        <v>1628</v>
      </c>
      <c r="B461" s="6" t="s">
        <v>956</v>
      </c>
      <c r="C461" s="5" t="s">
        <v>957</v>
      </c>
      <c r="D461" s="27" t="s">
        <v>1571</v>
      </c>
      <c r="E461" s="28" t="s">
        <v>1572</v>
      </c>
      <c r="F461" s="34">
        <v>1.67</v>
      </c>
      <c r="G461" s="28" t="s">
        <v>2508</v>
      </c>
      <c r="H461" s="30" t="s">
        <v>1573</v>
      </c>
      <c r="I461" s="31">
        <f t="shared" ref="I461:I462" si="252">F461*1000/0.0025*0.37</f>
        <v>247160</v>
      </c>
      <c r="J461" s="31">
        <f t="shared" ref="J461:J462" si="253">F461*1000/0.0025*15.5</f>
        <v>10354000</v>
      </c>
      <c r="K461" s="31">
        <f t="shared" ref="K461:K462" si="254">F461*1000/0.0025*1923</f>
        <v>1284564000</v>
      </c>
      <c r="N461" s="28" t="s">
        <v>86</v>
      </c>
      <c r="P461" s="30" t="s">
        <v>1573</v>
      </c>
      <c r="Q461" s="9"/>
      <c r="R461" s="9"/>
      <c r="S461" s="9"/>
      <c r="U461" s="28" t="s">
        <v>958</v>
      </c>
      <c r="V461" s="28" t="s">
        <v>1739</v>
      </c>
    </row>
    <row r="462" spans="1:22" ht="18" customHeight="1" x14ac:dyDescent="0.25">
      <c r="A462" s="7" t="s">
        <v>1582</v>
      </c>
      <c r="B462" s="4" t="s">
        <v>2808</v>
      </c>
      <c r="C462" s="5" t="s">
        <v>959</v>
      </c>
      <c r="D462" s="27" t="s">
        <v>1571</v>
      </c>
      <c r="E462" s="28" t="s">
        <v>1572</v>
      </c>
      <c r="F462" s="34">
        <v>2</v>
      </c>
      <c r="G462" s="28" t="s">
        <v>2508</v>
      </c>
      <c r="H462" s="30" t="s">
        <v>1573</v>
      </c>
      <c r="I462" s="31">
        <f t="shared" si="252"/>
        <v>296000</v>
      </c>
      <c r="J462" s="31">
        <f t="shared" si="253"/>
        <v>12400000</v>
      </c>
      <c r="K462" s="31">
        <f t="shared" si="254"/>
        <v>1538400000</v>
      </c>
      <c r="N462" s="9" t="s">
        <v>46</v>
      </c>
      <c r="P462" s="30" t="s">
        <v>1573</v>
      </c>
      <c r="Q462" s="9"/>
      <c r="R462" s="9"/>
      <c r="S462" s="9"/>
      <c r="T462" s="33" t="s">
        <v>959</v>
      </c>
      <c r="U462" s="28" t="s">
        <v>960</v>
      </c>
      <c r="V462" s="28" t="s">
        <v>2124</v>
      </c>
    </row>
    <row r="463" spans="1:22" ht="18" customHeight="1" x14ac:dyDescent="0.25">
      <c r="A463" s="7" t="s">
        <v>1582</v>
      </c>
      <c r="B463" s="4" t="s">
        <v>2809</v>
      </c>
      <c r="C463" s="5" t="s">
        <v>961</v>
      </c>
      <c r="D463" s="27" t="s">
        <v>1571</v>
      </c>
      <c r="F463" s="40" t="s">
        <v>73</v>
      </c>
      <c r="H463" s="30" t="s">
        <v>1573</v>
      </c>
      <c r="I463" s="39"/>
      <c r="J463" s="39"/>
      <c r="K463" s="39"/>
      <c r="N463" s="28" t="s">
        <v>424</v>
      </c>
      <c r="P463" s="30" t="s">
        <v>1573</v>
      </c>
      <c r="Q463" s="9" t="s">
        <v>961</v>
      </c>
      <c r="R463" s="9"/>
      <c r="S463" s="9" t="s">
        <v>961</v>
      </c>
      <c r="U463" s="28" t="s">
        <v>962</v>
      </c>
      <c r="V463" s="28" t="s">
        <v>2126</v>
      </c>
    </row>
    <row r="464" spans="1:22" ht="18" customHeight="1" x14ac:dyDescent="0.25">
      <c r="A464" s="7" t="s">
        <v>1610</v>
      </c>
      <c r="B464" s="4" t="s">
        <v>2810</v>
      </c>
      <c r="C464" s="5" t="s">
        <v>963</v>
      </c>
      <c r="D464" s="27" t="s">
        <v>1571</v>
      </c>
      <c r="E464" s="28" t="s">
        <v>1572</v>
      </c>
      <c r="F464" s="34">
        <v>1.6</v>
      </c>
      <c r="G464" s="28" t="s">
        <v>2508</v>
      </c>
      <c r="H464" s="30" t="s">
        <v>1573</v>
      </c>
      <c r="I464" s="31">
        <f t="shared" ref="I464:I467" si="255">F464*1000/0.0025*0.37</f>
        <v>236800</v>
      </c>
      <c r="J464" s="31">
        <f t="shared" ref="J464:J467" si="256">F464*1000/0.0025*15.5</f>
        <v>9920000</v>
      </c>
      <c r="K464" s="31">
        <f t="shared" ref="K464:K467" si="257">F464*1000/0.0025*1923</f>
        <v>1230720000</v>
      </c>
      <c r="N464" s="9" t="s">
        <v>46</v>
      </c>
      <c r="P464" s="30" t="s">
        <v>1573</v>
      </c>
      <c r="Q464" s="9"/>
      <c r="R464" s="9"/>
      <c r="S464" s="9"/>
      <c r="U464" s="28" t="s">
        <v>964</v>
      </c>
      <c r="V464" s="28" t="s">
        <v>2127</v>
      </c>
    </row>
    <row r="465" spans="1:22" ht="18" customHeight="1" x14ac:dyDescent="0.25">
      <c r="A465" s="7" t="s">
        <v>1610</v>
      </c>
      <c r="B465" s="4" t="s">
        <v>2811</v>
      </c>
      <c r="C465" s="5" t="s">
        <v>965</v>
      </c>
      <c r="D465" s="27" t="s">
        <v>1571</v>
      </c>
      <c r="E465" s="28" t="s">
        <v>1572</v>
      </c>
      <c r="F465" s="34">
        <v>2.5</v>
      </c>
      <c r="G465" s="28" t="s">
        <v>2508</v>
      </c>
      <c r="H465" s="30" t="s">
        <v>1573</v>
      </c>
      <c r="I465" s="31">
        <f t="shared" si="255"/>
        <v>370000</v>
      </c>
      <c r="J465" s="31">
        <f t="shared" si="256"/>
        <v>15500000</v>
      </c>
      <c r="K465" s="31">
        <f t="shared" si="257"/>
        <v>1923000000</v>
      </c>
      <c r="N465" s="9" t="s">
        <v>46</v>
      </c>
      <c r="P465" s="30" t="s">
        <v>1573</v>
      </c>
      <c r="Q465" s="9"/>
      <c r="R465" s="9"/>
      <c r="S465" s="9"/>
      <c r="U465" s="28" t="s">
        <v>966</v>
      </c>
      <c r="V465" s="28" t="s">
        <v>2127</v>
      </c>
    </row>
    <row r="466" spans="1:22" ht="18" customHeight="1" x14ac:dyDescent="0.25">
      <c r="A466" s="7" t="s">
        <v>1614</v>
      </c>
      <c r="B466" s="6" t="s">
        <v>967</v>
      </c>
      <c r="C466" s="5" t="s">
        <v>968</v>
      </c>
      <c r="D466" s="27" t="s">
        <v>1571</v>
      </c>
      <c r="E466" s="28" t="s">
        <v>1572</v>
      </c>
      <c r="F466" s="34">
        <v>699</v>
      </c>
      <c r="G466" s="28" t="s">
        <v>2508</v>
      </c>
      <c r="H466" s="30" t="s">
        <v>1573</v>
      </c>
      <c r="I466" s="31">
        <f t="shared" si="255"/>
        <v>103452000</v>
      </c>
      <c r="J466" s="31">
        <f t="shared" si="256"/>
        <v>4333800000</v>
      </c>
      <c r="K466" s="31">
        <f t="shared" si="257"/>
        <v>537670800000</v>
      </c>
      <c r="N466" s="9" t="s">
        <v>46</v>
      </c>
      <c r="P466" s="30" t="s">
        <v>1573</v>
      </c>
      <c r="Q466" s="9"/>
      <c r="R466" s="9"/>
      <c r="S466" s="9"/>
      <c r="U466" s="28" t="s">
        <v>969</v>
      </c>
      <c r="V466" s="28" t="s">
        <v>2128</v>
      </c>
    </row>
    <row r="467" spans="1:22" ht="18" customHeight="1" x14ac:dyDescent="0.25">
      <c r="A467" s="7" t="s">
        <v>1582</v>
      </c>
      <c r="B467" s="6" t="s">
        <v>970</v>
      </c>
      <c r="C467" s="5" t="s">
        <v>971</v>
      </c>
      <c r="D467" s="27" t="s">
        <v>1571</v>
      </c>
      <c r="E467" s="28" t="s">
        <v>1572</v>
      </c>
      <c r="F467" s="34">
        <v>36</v>
      </c>
      <c r="G467" s="28" t="s">
        <v>2508</v>
      </c>
      <c r="H467" s="30" t="s">
        <v>1573</v>
      </c>
      <c r="I467" s="31">
        <f t="shared" si="255"/>
        <v>5328000</v>
      </c>
      <c r="J467" s="31">
        <f t="shared" si="256"/>
        <v>223200000</v>
      </c>
      <c r="K467" s="31">
        <f t="shared" si="257"/>
        <v>27691200000</v>
      </c>
      <c r="N467" s="9" t="s">
        <v>46</v>
      </c>
      <c r="P467" s="30" t="s">
        <v>1573</v>
      </c>
      <c r="Q467" s="9"/>
      <c r="R467" s="9"/>
      <c r="S467" s="9"/>
      <c r="U467" s="28" t="s">
        <v>972</v>
      </c>
      <c r="V467" s="28" t="s">
        <v>2129</v>
      </c>
    </row>
    <row r="468" spans="1:22" ht="18" customHeight="1" x14ac:dyDescent="0.25">
      <c r="A468" s="7" t="s">
        <v>1628</v>
      </c>
      <c r="B468" s="6" t="s">
        <v>973</v>
      </c>
      <c r="C468" s="5" t="s">
        <v>974</v>
      </c>
      <c r="D468" s="27" t="s">
        <v>0</v>
      </c>
      <c r="E468" s="36" t="s">
        <v>2503</v>
      </c>
      <c r="F468" s="29">
        <v>2.5000000000000001E-3</v>
      </c>
      <c r="G468" s="9" t="s">
        <v>1609</v>
      </c>
      <c r="H468" s="30" t="s">
        <v>2504</v>
      </c>
      <c r="I468" s="37">
        <f>F468/0.0025*0.37</f>
        <v>0.37</v>
      </c>
      <c r="J468" s="31">
        <f>F468/0.0025*15.5</f>
        <v>15.5</v>
      </c>
      <c r="K468" s="31">
        <f>F468/0.0025*1923</f>
        <v>1923</v>
      </c>
      <c r="Q468" s="9"/>
      <c r="R468" s="9" t="s">
        <v>2131</v>
      </c>
      <c r="S468" s="9"/>
      <c r="U468" s="28" t="s">
        <v>2130</v>
      </c>
      <c r="V468" s="28" t="s">
        <v>2125</v>
      </c>
    </row>
    <row r="469" spans="1:22" ht="18" customHeight="1" x14ac:dyDescent="0.25">
      <c r="A469" s="7" t="s">
        <v>1645</v>
      </c>
      <c r="B469" s="4" t="s">
        <v>2812</v>
      </c>
      <c r="C469" s="5" t="s">
        <v>975</v>
      </c>
      <c r="D469" s="27" t="s">
        <v>1571</v>
      </c>
      <c r="E469" s="28" t="s">
        <v>1572</v>
      </c>
      <c r="F469" s="38">
        <v>2.1</v>
      </c>
      <c r="G469" s="28" t="s">
        <v>2508</v>
      </c>
      <c r="H469" s="30" t="s">
        <v>1573</v>
      </c>
      <c r="I469" s="31">
        <f>F469*1000/0.0025*0.37</f>
        <v>310800</v>
      </c>
      <c r="J469" s="31">
        <f>F469*1000/0.0025*15.5</f>
        <v>13020000</v>
      </c>
      <c r="K469" s="31">
        <f>F469*1000/0.0025*1923</f>
        <v>1615320000</v>
      </c>
      <c r="N469" s="28" t="s">
        <v>86</v>
      </c>
      <c r="P469" s="30" t="s">
        <v>1573</v>
      </c>
      <c r="Q469" s="9" t="s">
        <v>975</v>
      </c>
      <c r="R469" s="9"/>
      <c r="S469" s="9"/>
      <c r="T469" s="33" t="s">
        <v>975</v>
      </c>
      <c r="U469" s="28" t="s">
        <v>976</v>
      </c>
      <c r="V469" s="28" t="s">
        <v>2132</v>
      </c>
    </row>
    <row r="470" spans="1:22" ht="18" customHeight="1" x14ac:dyDescent="0.25">
      <c r="A470" s="7" t="s">
        <v>1597</v>
      </c>
      <c r="B470" s="4" t="s">
        <v>2813</v>
      </c>
      <c r="C470" s="5" t="s">
        <v>977</v>
      </c>
      <c r="D470" s="27" t="s">
        <v>0</v>
      </c>
      <c r="E470" s="36" t="s">
        <v>1599</v>
      </c>
      <c r="F470" s="29">
        <v>30</v>
      </c>
      <c r="G470" s="9" t="s">
        <v>1609</v>
      </c>
      <c r="H470" s="30" t="s">
        <v>1573</v>
      </c>
      <c r="I470" s="31">
        <f t="shared" ref="I470:I471" si="258">F470/0.0025*0.37</f>
        <v>4440</v>
      </c>
      <c r="J470" s="31">
        <f t="shared" ref="J470:J471" si="259">F470/0.0025*15.5</f>
        <v>186000</v>
      </c>
      <c r="K470" s="31">
        <f t="shared" ref="K470:K471" si="260">F470/0.0025*1923</f>
        <v>23076000</v>
      </c>
      <c r="Q470" s="9"/>
      <c r="R470" s="9"/>
      <c r="S470" s="9"/>
      <c r="U470" s="28" t="s">
        <v>978</v>
      </c>
      <c r="V470" s="28" t="s">
        <v>2133</v>
      </c>
    </row>
    <row r="471" spans="1:22" ht="18" customHeight="1" x14ac:dyDescent="0.25">
      <c r="A471" s="7" t="s">
        <v>1582</v>
      </c>
      <c r="B471" s="6" t="s">
        <v>979</v>
      </c>
      <c r="C471" s="5" t="s">
        <v>980</v>
      </c>
      <c r="D471" s="27" t="s">
        <v>0</v>
      </c>
      <c r="E471" s="36" t="s">
        <v>1630</v>
      </c>
      <c r="F471" s="29">
        <v>1.5</v>
      </c>
      <c r="G471" s="9" t="s">
        <v>1609</v>
      </c>
      <c r="H471" s="30" t="s">
        <v>1573</v>
      </c>
      <c r="I471" s="31">
        <f t="shared" si="258"/>
        <v>222</v>
      </c>
      <c r="J471" s="31">
        <f t="shared" si="259"/>
        <v>9300</v>
      </c>
      <c r="K471" s="31">
        <f t="shared" si="260"/>
        <v>1153800</v>
      </c>
      <c r="Q471" s="9" t="s">
        <v>980</v>
      </c>
      <c r="R471" s="9"/>
      <c r="S471" s="9" t="s">
        <v>980</v>
      </c>
      <c r="U471" s="28" t="s">
        <v>981</v>
      </c>
      <c r="V471" s="28" t="s">
        <v>2129</v>
      </c>
    </row>
    <row r="472" spans="1:22" ht="18" customHeight="1" x14ac:dyDescent="0.25">
      <c r="A472" s="7" t="s">
        <v>1607</v>
      </c>
      <c r="B472" s="6" t="s">
        <v>982</v>
      </c>
      <c r="C472" s="5" t="s">
        <v>983</v>
      </c>
      <c r="D472" s="27" t="s">
        <v>1571</v>
      </c>
      <c r="E472" s="28" t="s">
        <v>1572</v>
      </c>
      <c r="F472" s="34">
        <v>6.3</v>
      </c>
      <c r="G472" s="28" t="s">
        <v>2508</v>
      </c>
      <c r="H472" s="30" t="s">
        <v>1573</v>
      </c>
      <c r="I472" s="31">
        <f t="shared" ref="I472:I473" si="261">F472*1000/0.0025*0.37</f>
        <v>932400</v>
      </c>
      <c r="J472" s="31">
        <f t="shared" ref="J472:J473" si="262">F472*1000/0.0025*15.5</f>
        <v>39060000</v>
      </c>
      <c r="K472" s="31">
        <f t="shared" ref="K472:K473" si="263">F472*1000/0.0025*1923</f>
        <v>4845960000</v>
      </c>
      <c r="N472" s="9" t="s">
        <v>46</v>
      </c>
      <c r="P472" s="30" t="s">
        <v>1573</v>
      </c>
      <c r="Q472" s="9"/>
      <c r="R472" s="9" t="s">
        <v>983</v>
      </c>
      <c r="S472" s="9"/>
      <c r="U472" s="28" t="s">
        <v>984</v>
      </c>
      <c r="V472" s="28" t="s">
        <v>2134</v>
      </c>
    </row>
    <row r="473" spans="1:22" ht="18" customHeight="1" x14ac:dyDescent="0.25">
      <c r="A473" s="7" t="s">
        <v>1626</v>
      </c>
      <c r="B473" s="6" t="s">
        <v>985</v>
      </c>
      <c r="C473" s="5" t="s">
        <v>986</v>
      </c>
      <c r="D473" s="27" t="s">
        <v>1571</v>
      </c>
      <c r="E473" s="28" t="s">
        <v>1572</v>
      </c>
      <c r="F473" s="34">
        <v>1.5</v>
      </c>
      <c r="G473" s="28" t="s">
        <v>2508</v>
      </c>
      <c r="H473" s="30" t="s">
        <v>1573</v>
      </c>
      <c r="I473" s="31">
        <f t="shared" si="261"/>
        <v>222000</v>
      </c>
      <c r="J473" s="31">
        <f t="shared" si="262"/>
        <v>9300000</v>
      </c>
      <c r="K473" s="31">
        <f t="shared" si="263"/>
        <v>1153800000</v>
      </c>
      <c r="N473" s="28" t="s">
        <v>73</v>
      </c>
      <c r="P473" s="30" t="s">
        <v>1573</v>
      </c>
      <c r="Q473" s="9"/>
      <c r="R473" s="9"/>
      <c r="S473" s="9"/>
      <c r="U473" s="28" t="s">
        <v>987</v>
      </c>
      <c r="V473" s="28" t="s">
        <v>2125</v>
      </c>
    </row>
    <row r="474" spans="1:22" ht="18" customHeight="1" x14ac:dyDescent="0.25">
      <c r="A474" s="7" t="s">
        <v>1614</v>
      </c>
      <c r="B474" s="6" t="s">
        <v>988</v>
      </c>
      <c r="C474" s="5" t="s">
        <v>989</v>
      </c>
      <c r="D474" s="27" t="s">
        <v>1571</v>
      </c>
      <c r="F474" s="29" t="s">
        <v>77</v>
      </c>
      <c r="H474" s="30" t="s">
        <v>1573</v>
      </c>
      <c r="I474" s="39"/>
      <c r="J474" s="39"/>
      <c r="K474" s="39"/>
      <c r="N474" s="9" t="s">
        <v>46</v>
      </c>
      <c r="P474" s="30" t="s">
        <v>1573</v>
      </c>
      <c r="Q474" s="9"/>
      <c r="R474" s="9"/>
      <c r="S474" s="9"/>
      <c r="U474" s="28" t="s">
        <v>990</v>
      </c>
      <c r="V474" s="28" t="s">
        <v>2040</v>
      </c>
    </row>
    <row r="475" spans="1:22" ht="18" customHeight="1" x14ac:dyDescent="0.25">
      <c r="A475" s="7" t="s">
        <v>1626</v>
      </c>
      <c r="B475" s="6" t="s">
        <v>991</v>
      </c>
      <c r="C475" s="5" t="s">
        <v>992</v>
      </c>
      <c r="D475" s="27" t="s">
        <v>1571</v>
      </c>
      <c r="E475" s="28" t="s">
        <v>1572</v>
      </c>
      <c r="F475" s="29">
        <v>16.7</v>
      </c>
      <c r="G475" s="9" t="s">
        <v>1609</v>
      </c>
      <c r="H475" s="30" t="s">
        <v>1573</v>
      </c>
      <c r="I475" s="31">
        <f>F475/0.0025*0.37</f>
        <v>2471.6</v>
      </c>
      <c r="J475" s="31">
        <f>F475/0.0025*15.5</f>
        <v>103540</v>
      </c>
      <c r="K475" s="31">
        <f>F475/0.0025*1923</f>
        <v>12845640</v>
      </c>
      <c r="N475" s="9" t="s">
        <v>46</v>
      </c>
      <c r="P475" s="30" t="s">
        <v>1573</v>
      </c>
      <c r="Q475" s="9"/>
      <c r="R475" s="9"/>
      <c r="S475" s="9"/>
      <c r="U475" s="28" t="s">
        <v>993</v>
      </c>
      <c r="V475" s="28" t="s">
        <v>2135</v>
      </c>
    </row>
    <row r="476" spans="1:22" ht="18" customHeight="1" x14ac:dyDescent="0.25">
      <c r="B476" s="4" t="s">
        <v>2814</v>
      </c>
      <c r="C476" s="5" t="s">
        <v>994</v>
      </c>
      <c r="D476" s="27" t="s">
        <v>1571</v>
      </c>
      <c r="E476" s="28" t="s">
        <v>1572</v>
      </c>
      <c r="F476" s="34">
        <v>1.1000000000000001</v>
      </c>
      <c r="G476" s="28" t="s">
        <v>2508</v>
      </c>
      <c r="H476" s="30" t="s">
        <v>1573</v>
      </c>
      <c r="I476" s="31">
        <f>F476*1000/0.0025*0.37</f>
        <v>162800</v>
      </c>
      <c r="J476" s="31">
        <f>F476*1000/0.0025*15.5</f>
        <v>6820000</v>
      </c>
      <c r="K476" s="31">
        <f>F476*1000/0.0025*1923</f>
        <v>846120000</v>
      </c>
      <c r="N476" s="28" t="s">
        <v>73</v>
      </c>
      <c r="P476" s="30" t="s">
        <v>1573</v>
      </c>
      <c r="Q476" s="9"/>
      <c r="R476" s="9"/>
      <c r="S476" s="9"/>
      <c r="T476" s="33" t="s">
        <v>994</v>
      </c>
      <c r="U476" s="28" t="s">
        <v>995</v>
      </c>
      <c r="V476" s="28" t="s">
        <v>1748</v>
      </c>
    </row>
    <row r="477" spans="1:22" ht="18" customHeight="1" x14ac:dyDescent="0.25">
      <c r="A477" s="7" t="s">
        <v>1610</v>
      </c>
      <c r="B477" s="4" t="s">
        <v>2815</v>
      </c>
      <c r="C477" s="5" t="s">
        <v>996</v>
      </c>
      <c r="D477" s="27" t="s">
        <v>1571</v>
      </c>
      <c r="E477" s="28" t="s">
        <v>1572</v>
      </c>
      <c r="F477" s="29">
        <v>125</v>
      </c>
      <c r="G477" s="9" t="s">
        <v>1609</v>
      </c>
      <c r="H477" s="30" t="s">
        <v>1573</v>
      </c>
      <c r="I477" s="31">
        <f t="shared" ref="I477:I481" si="264">F477/0.0025*0.37</f>
        <v>18500</v>
      </c>
      <c r="J477" s="31">
        <f t="shared" ref="J477:J481" si="265">F477/0.0025*15.5</f>
        <v>775000</v>
      </c>
      <c r="K477" s="31">
        <f t="shared" ref="K477:K481" si="266">F477/0.0025*1923</f>
        <v>96150000</v>
      </c>
      <c r="N477" s="9" t="s">
        <v>46</v>
      </c>
      <c r="P477" s="30" t="s">
        <v>1573</v>
      </c>
      <c r="Q477" s="9"/>
      <c r="R477" s="9"/>
      <c r="S477" s="9"/>
      <c r="U477" s="28" t="s">
        <v>997</v>
      </c>
      <c r="V477" s="28" t="s">
        <v>2136</v>
      </c>
    </row>
    <row r="478" spans="1:22" ht="18" customHeight="1" x14ac:dyDescent="0.25">
      <c r="A478" s="7" t="s">
        <v>1646</v>
      </c>
      <c r="B478" s="6" t="s">
        <v>998</v>
      </c>
      <c r="C478" s="5" t="s">
        <v>999</v>
      </c>
      <c r="D478" s="27" t="s">
        <v>0</v>
      </c>
      <c r="E478" s="36" t="s">
        <v>2503</v>
      </c>
      <c r="F478" s="29">
        <v>2.5000000000000001E-3</v>
      </c>
      <c r="G478" s="9" t="s">
        <v>1609</v>
      </c>
      <c r="H478" s="30" t="s">
        <v>1573</v>
      </c>
      <c r="I478" s="37">
        <f t="shared" si="264"/>
        <v>0.37</v>
      </c>
      <c r="J478" s="31">
        <f t="shared" si="265"/>
        <v>15.5</v>
      </c>
      <c r="K478" s="31">
        <f t="shared" si="266"/>
        <v>1923</v>
      </c>
      <c r="Q478" s="9" t="s">
        <v>999</v>
      </c>
      <c r="R478" s="9"/>
      <c r="S478" s="9" t="s">
        <v>999</v>
      </c>
      <c r="U478" s="28" t="s">
        <v>1000</v>
      </c>
      <c r="V478" s="28" t="s">
        <v>2137</v>
      </c>
    </row>
    <row r="479" spans="1:22" ht="18" customHeight="1" x14ac:dyDescent="0.25">
      <c r="A479" s="7" t="s">
        <v>1594</v>
      </c>
      <c r="B479" s="4" t="s">
        <v>2816</v>
      </c>
      <c r="C479" s="5" t="s">
        <v>1001</v>
      </c>
      <c r="D479" s="27" t="s">
        <v>0</v>
      </c>
      <c r="E479" s="36" t="s">
        <v>1630</v>
      </c>
      <c r="F479" s="29">
        <v>1.5</v>
      </c>
      <c r="G479" s="9" t="s">
        <v>1609</v>
      </c>
      <c r="H479" s="30" t="s">
        <v>1573</v>
      </c>
      <c r="I479" s="31">
        <f t="shared" si="264"/>
        <v>222</v>
      </c>
      <c r="J479" s="31">
        <f t="shared" si="265"/>
        <v>9300</v>
      </c>
      <c r="K479" s="31">
        <f t="shared" si="266"/>
        <v>1153800</v>
      </c>
      <c r="Q479" s="9"/>
      <c r="R479" s="9"/>
      <c r="S479" s="9"/>
      <c r="U479" s="28">
        <v>0</v>
      </c>
      <c r="V479" s="28">
        <v>0</v>
      </c>
    </row>
    <row r="480" spans="1:22" ht="18" customHeight="1" x14ac:dyDescent="0.25">
      <c r="A480" s="7" t="s">
        <v>1581</v>
      </c>
      <c r="B480" s="6" t="s">
        <v>1002</v>
      </c>
      <c r="C480" s="5" t="s">
        <v>1003</v>
      </c>
      <c r="D480" s="27" t="s">
        <v>0</v>
      </c>
      <c r="E480" s="28" t="s">
        <v>1599</v>
      </c>
      <c r="F480" s="29">
        <v>30</v>
      </c>
      <c r="G480" s="9" t="s">
        <v>1609</v>
      </c>
      <c r="H480" s="30" t="s">
        <v>1573</v>
      </c>
      <c r="I480" s="31">
        <f t="shared" si="264"/>
        <v>4440</v>
      </c>
      <c r="J480" s="31">
        <f t="shared" si="265"/>
        <v>186000</v>
      </c>
      <c r="K480" s="31">
        <f t="shared" si="266"/>
        <v>23076000</v>
      </c>
      <c r="Q480" s="9"/>
      <c r="R480" s="9"/>
      <c r="S480" s="9"/>
      <c r="U480" s="28" t="s">
        <v>1004</v>
      </c>
      <c r="V480" s="28" t="s">
        <v>1893</v>
      </c>
    </row>
    <row r="481" spans="1:22" ht="18" customHeight="1" x14ac:dyDescent="0.25">
      <c r="B481" s="4" t="s">
        <v>2817</v>
      </c>
      <c r="C481" s="5" t="s">
        <v>1005</v>
      </c>
      <c r="D481" s="27" t="s">
        <v>0</v>
      </c>
      <c r="E481" s="36" t="s">
        <v>1601</v>
      </c>
      <c r="F481" s="29">
        <v>9</v>
      </c>
      <c r="G481" s="9" t="s">
        <v>1609</v>
      </c>
      <c r="H481" s="30" t="s">
        <v>1573</v>
      </c>
      <c r="I481" s="31">
        <f t="shared" si="264"/>
        <v>1332</v>
      </c>
      <c r="J481" s="31">
        <f t="shared" si="265"/>
        <v>55800</v>
      </c>
      <c r="K481" s="31">
        <f t="shared" si="266"/>
        <v>6922800</v>
      </c>
      <c r="Q481" s="9"/>
      <c r="R481" s="9"/>
      <c r="S481" s="9" t="s">
        <v>2138</v>
      </c>
      <c r="U481" s="28" t="s">
        <v>2139</v>
      </c>
      <c r="V481" s="28" t="s">
        <v>1699</v>
      </c>
    </row>
    <row r="482" spans="1:22" ht="18" customHeight="1" x14ac:dyDescent="0.25">
      <c r="A482" s="6" t="s">
        <v>1588</v>
      </c>
      <c r="B482" s="5" t="s">
        <v>1006</v>
      </c>
      <c r="C482" s="5" t="s">
        <v>1007</v>
      </c>
      <c r="D482" s="27" t="s">
        <v>1571</v>
      </c>
      <c r="E482" s="28" t="s">
        <v>1587</v>
      </c>
      <c r="F482" s="29">
        <v>0.04</v>
      </c>
      <c r="G482" s="28" t="s">
        <v>1647</v>
      </c>
      <c r="H482" s="30" t="s">
        <v>1573</v>
      </c>
      <c r="I482" s="39"/>
      <c r="J482" s="39"/>
      <c r="K482" s="39"/>
      <c r="Q482" s="9"/>
      <c r="R482" s="9"/>
      <c r="S482" s="9"/>
      <c r="U482" s="28" t="s">
        <v>1008</v>
      </c>
      <c r="V482" s="28" t="s">
        <v>2140</v>
      </c>
    </row>
    <row r="483" spans="1:22" ht="18" customHeight="1" x14ac:dyDescent="0.25">
      <c r="A483" s="7" t="s">
        <v>1594</v>
      </c>
      <c r="B483" s="5" t="s">
        <v>1009</v>
      </c>
      <c r="C483" s="5" t="s">
        <v>1010</v>
      </c>
      <c r="D483" s="27" t="s">
        <v>0</v>
      </c>
      <c r="E483" s="36" t="s">
        <v>1601</v>
      </c>
      <c r="F483" s="29">
        <v>9</v>
      </c>
      <c r="G483" s="9" t="s">
        <v>1609</v>
      </c>
      <c r="H483" s="30" t="s">
        <v>2504</v>
      </c>
      <c r="I483" s="31">
        <f t="shared" ref="I483:I484" si="267">F483/0.0025*0.37</f>
        <v>1332</v>
      </c>
      <c r="J483" s="31">
        <f t="shared" ref="J483:J484" si="268">F483/0.0025*15.5</f>
        <v>55800</v>
      </c>
      <c r="K483" s="31">
        <f t="shared" ref="K483:K484" si="269">F483/0.0025*1923</f>
        <v>6922800</v>
      </c>
      <c r="Q483" s="9"/>
      <c r="R483" s="9"/>
      <c r="S483" s="9"/>
      <c r="U483" s="28" t="s">
        <v>2141</v>
      </c>
      <c r="V483" s="28" t="s">
        <v>1705</v>
      </c>
    </row>
    <row r="484" spans="1:22" ht="18" customHeight="1" x14ac:dyDescent="0.25">
      <c r="A484" s="6" t="s">
        <v>1591</v>
      </c>
      <c r="B484" s="5" t="s">
        <v>1011</v>
      </c>
      <c r="C484" s="5" t="s">
        <v>1012</v>
      </c>
      <c r="D484" s="27" t="s">
        <v>1571</v>
      </c>
      <c r="E484" s="28" t="s">
        <v>1572</v>
      </c>
      <c r="F484" s="29">
        <v>300</v>
      </c>
      <c r="G484" s="9" t="s">
        <v>2506</v>
      </c>
      <c r="H484" s="30" t="s">
        <v>1573</v>
      </c>
      <c r="I484" s="31">
        <f t="shared" si="267"/>
        <v>44400</v>
      </c>
      <c r="J484" s="31">
        <f t="shared" si="268"/>
        <v>1860000</v>
      </c>
      <c r="K484" s="31">
        <f t="shared" si="269"/>
        <v>230760000</v>
      </c>
      <c r="M484" s="28" t="s">
        <v>1572</v>
      </c>
      <c r="N484" s="29">
        <v>27</v>
      </c>
      <c r="O484" s="28" t="s">
        <v>1602</v>
      </c>
      <c r="P484" s="30" t="s">
        <v>1573</v>
      </c>
      <c r="Q484" s="9"/>
      <c r="R484" s="9"/>
      <c r="S484" s="9"/>
      <c r="U484" s="28" t="s">
        <v>146</v>
      </c>
      <c r="V484" s="28" t="s">
        <v>1686</v>
      </c>
    </row>
    <row r="485" spans="1:22" ht="18" customHeight="1" x14ac:dyDescent="0.25">
      <c r="A485" s="7" t="s">
        <v>1606</v>
      </c>
      <c r="B485" s="4" t="s">
        <v>2818</v>
      </c>
      <c r="C485" s="5" t="s">
        <v>1013</v>
      </c>
      <c r="D485" s="27" t="s">
        <v>1571</v>
      </c>
      <c r="E485" s="28" t="s">
        <v>1572</v>
      </c>
      <c r="F485" s="34">
        <v>3.7</v>
      </c>
      <c r="G485" s="28" t="s">
        <v>2508</v>
      </c>
      <c r="H485" s="30" t="s">
        <v>1573</v>
      </c>
      <c r="I485" s="31">
        <f t="shared" ref="I485:I486" si="270">F485*1000/0.0025*0.37</f>
        <v>547600</v>
      </c>
      <c r="J485" s="31">
        <f t="shared" ref="J485:J486" si="271">F485*1000/0.0025*15.5</f>
        <v>22940000</v>
      </c>
      <c r="K485" s="31">
        <f t="shared" ref="K485:K486" si="272">F485*1000/0.0025*1923</f>
        <v>2846040000</v>
      </c>
      <c r="N485" s="9" t="s">
        <v>46</v>
      </c>
      <c r="P485" s="30" t="s">
        <v>1573</v>
      </c>
      <c r="Q485" s="9" t="s">
        <v>1013</v>
      </c>
      <c r="R485" s="9"/>
      <c r="S485" s="9" t="s">
        <v>1013</v>
      </c>
      <c r="U485" s="28" t="s">
        <v>1014</v>
      </c>
      <c r="V485" s="28" t="s">
        <v>2142</v>
      </c>
    </row>
    <row r="486" spans="1:22" ht="18" customHeight="1" x14ac:dyDescent="0.25">
      <c r="A486" s="7" t="s">
        <v>1586</v>
      </c>
      <c r="B486" s="4" t="s">
        <v>2819</v>
      </c>
      <c r="C486" s="5" t="s">
        <v>1015</v>
      </c>
      <c r="D486" s="27" t="s">
        <v>1571</v>
      </c>
      <c r="E486" s="28" t="s">
        <v>1572</v>
      </c>
      <c r="F486" s="34">
        <v>1.19</v>
      </c>
      <c r="G486" s="28" t="s">
        <v>2508</v>
      </c>
      <c r="H486" s="30" t="s">
        <v>1573</v>
      </c>
      <c r="I486" s="31">
        <f t="shared" si="270"/>
        <v>176120</v>
      </c>
      <c r="J486" s="31">
        <f t="shared" si="271"/>
        <v>7378000</v>
      </c>
      <c r="K486" s="31">
        <f t="shared" si="272"/>
        <v>915348000</v>
      </c>
      <c r="Q486" s="9"/>
      <c r="R486" s="9"/>
      <c r="S486" s="9"/>
      <c r="U486" s="28" t="s">
        <v>1016</v>
      </c>
      <c r="V486" s="28" t="s">
        <v>2143</v>
      </c>
    </row>
    <row r="487" spans="1:22" ht="18" customHeight="1" x14ac:dyDescent="0.25">
      <c r="A487" s="6" t="s">
        <v>1591</v>
      </c>
      <c r="B487" s="5" t="s">
        <v>1017</v>
      </c>
      <c r="C487" s="5" t="s">
        <v>1018</v>
      </c>
      <c r="D487" s="27" t="s">
        <v>0</v>
      </c>
      <c r="E487" s="36" t="s">
        <v>1630</v>
      </c>
      <c r="F487" s="29">
        <v>1.5</v>
      </c>
      <c r="G487" s="9" t="s">
        <v>1609</v>
      </c>
      <c r="H487" s="30" t="s">
        <v>2504</v>
      </c>
      <c r="I487" s="31">
        <f>F487/0.0025*0.37</f>
        <v>222</v>
      </c>
      <c r="J487" s="31">
        <f>F487/0.0025*15.5</f>
        <v>9300</v>
      </c>
      <c r="K487" s="31">
        <f>F487/0.0025*1923</f>
        <v>1153800</v>
      </c>
      <c r="Q487" s="9"/>
      <c r="R487" s="9"/>
      <c r="S487" s="9"/>
      <c r="U487" s="28" t="s">
        <v>1019</v>
      </c>
      <c r="V487" s="28" t="s">
        <v>1953</v>
      </c>
    </row>
    <row r="488" spans="1:22" ht="18" customHeight="1" x14ac:dyDescent="0.25">
      <c r="A488" s="6" t="s">
        <v>1591</v>
      </c>
      <c r="B488" s="5" t="s">
        <v>1020</v>
      </c>
      <c r="C488" s="5" t="s">
        <v>1021</v>
      </c>
      <c r="F488" s="29" t="s">
        <v>1608</v>
      </c>
      <c r="H488" s="30" t="s">
        <v>1573</v>
      </c>
      <c r="I488" s="39"/>
      <c r="J488" s="39"/>
      <c r="K488" s="39"/>
      <c r="Q488" s="9"/>
      <c r="R488" s="9"/>
      <c r="S488" s="9"/>
      <c r="U488" s="28">
        <v>0</v>
      </c>
      <c r="V488" s="28">
        <v>0</v>
      </c>
    </row>
    <row r="489" spans="1:22" ht="18" customHeight="1" x14ac:dyDescent="0.25">
      <c r="A489" s="6" t="s">
        <v>1610</v>
      </c>
      <c r="B489" s="5" t="s">
        <v>1022</v>
      </c>
      <c r="C489" s="5" t="s">
        <v>1023</v>
      </c>
      <c r="F489" s="29" t="s">
        <v>1608</v>
      </c>
      <c r="H489" s="30" t="s">
        <v>1573</v>
      </c>
      <c r="I489" s="39"/>
      <c r="J489" s="39"/>
      <c r="K489" s="39"/>
      <c r="Q489" s="9"/>
      <c r="R489" s="9"/>
      <c r="S489" s="9"/>
      <c r="U489" s="28">
        <v>0</v>
      </c>
      <c r="V489" s="28">
        <v>0</v>
      </c>
    </row>
    <row r="490" spans="1:22" ht="18" customHeight="1" x14ac:dyDescent="0.25">
      <c r="A490" s="6" t="s">
        <v>1610</v>
      </c>
      <c r="B490" s="4" t="s">
        <v>2820</v>
      </c>
      <c r="C490" s="5" t="s">
        <v>1024</v>
      </c>
      <c r="D490" s="27" t="s">
        <v>1578</v>
      </c>
      <c r="E490" s="28" t="s">
        <v>1579</v>
      </c>
      <c r="F490" s="34">
        <v>0.03</v>
      </c>
      <c r="G490" s="28" t="s">
        <v>2508</v>
      </c>
      <c r="H490" s="30" t="s">
        <v>1573</v>
      </c>
      <c r="I490" s="31">
        <f t="shared" ref="I490:I491" si="273">F490*1000/0.0025*0.37</f>
        <v>4440</v>
      </c>
      <c r="J490" s="31">
        <f t="shared" ref="J490:J491" si="274">F490*1000/0.0025*15.5</f>
        <v>186000</v>
      </c>
      <c r="K490" s="31">
        <f t="shared" ref="K490:K491" si="275">F490*1000/0.0025*1923</f>
        <v>23076000</v>
      </c>
      <c r="Q490" s="9"/>
      <c r="R490" s="9"/>
      <c r="S490" s="9"/>
      <c r="U490" s="28" t="s">
        <v>1025</v>
      </c>
      <c r="V490" s="28" t="s">
        <v>2144</v>
      </c>
    </row>
    <row r="491" spans="1:22" ht="18" customHeight="1" x14ac:dyDescent="0.25">
      <c r="A491" s="6" t="s">
        <v>1610</v>
      </c>
      <c r="B491" s="5" t="s">
        <v>1026</v>
      </c>
      <c r="C491" s="5" t="s">
        <v>1027</v>
      </c>
      <c r="D491" s="27" t="s">
        <v>1578</v>
      </c>
      <c r="E491" s="28" t="s">
        <v>1579</v>
      </c>
      <c r="F491" s="42">
        <v>2.5000000000000001E-5</v>
      </c>
      <c r="G491" s="28" t="s">
        <v>2508</v>
      </c>
      <c r="H491" s="30" t="s">
        <v>1573</v>
      </c>
      <c r="I491" s="37">
        <f t="shared" si="273"/>
        <v>3.7</v>
      </c>
      <c r="J491" s="31">
        <f t="shared" si="274"/>
        <v>155</v>
      </c>
      <c r="K491" s="31">
        <f t="shared" si="275"/>
        <v>19230</v>
      </c>
      <c r="Q491" s="9"/>
      <c r="R491" s="9"/>
      <c r="S491" s="9"/>
      <c r="U491" s="28">
        <v>0</v>
      </c>
      <c r="V491" s="28">
        <v>0</v>
      </c>
    </row>
    <row r="492" spans="1:22" ht="18" customHeight="1" x14ac:dyDescent="0.25">
      <c r="A492" s="6" t="s">
        <v>1588</v>
      </c>
      <c r="B492" s="5" t="s">
        <v>1028</v>
      </c>
      <c r="C492" s="5" t="s">
        <v>1029</v>
      </c>
      <c r="D492" s="27" t="s">
        <v>0</v>
      </c>
      <c r="E492" s="36" t="s">
        <v>1630</v>
      </c>
      <c r="F492" s="29">
        <v>1.5</v>
      </c>
      <c r="G492" s="9" t="s">
        <v>1609</v>
      </c>
      <c r="H492" s="30" t="s">
        <v>2504</v>
      </c>
      <c r="I492" s="31">
        <f>F492/0.0025*0.37</f>
        <v>222</v>
      </c>
      <c r="J492" s="31">
        <f>F492/0.0025*15.5</f>
        <v>9300</v>
      </c>
      <c r="K492" s="31">
        <f>F492/0.0025*1923</f>
        <v>1153800</v>
      </c>
      <c r="Q492" s="9"/>
      <c r="R492" s="9"/>
      <c r="S492" s="9"/>
      <c r="U492" s="28" t="s">
        <v>1030</v>
      </c>
      <c r="V492" s="28" t="s">
        <v>2145</v>
      </c>
    </row>
    <row r="493" spans="1:22" ht="18" customHeight="1" x14ac:dyDescent="0.25">
      <c r="A493" s="7" t="s">
        <v>1604</v>
      </c>
      <c r="B493" s="4" t="s">
        <v>2821</v>
      </c>
      <c r="C493" s="5" t="s">
        <v>1031</v>
      </c>
      <c r="D493" s="27" t="s">
        <v>1571</v>
      </c>
      <c r="E493" s="28" t="s">
        <v>1572</v>
      </c>
      <c r="F493" s="40" t="s">
        <v>787</v>
      </c>
      <c r="H493" s="30" t="s">
        <v>1573</v>
      </c>
      <c r="I493" s="39"/>
      <c r="J493" s="39"/>
      <c r="K493" s="39"/>
      <c r="N493" s="28" t="s">
        <v>787</v>
      </c>
      <c r="P493" s="30" t="s">
        <v>1573</v>
      </c>
      <c r="Q493" s="9"/>
      <c r="R493" s="9"/>
      <c r="S493" s="9"/>
      <c r="U493" s="28" t="s">
        <v>1032</v>
      </c>
      <c r="V493" s="28" t="s">
        <v>2146</v>
      </c>
    </row>
    <row r="494" spans="1:22" ht="18" customHeight="1" x14ac:dyDescent="0.25">
      <c r="A494" s="6" t="s">
        <v>1586</v>
      </c>
      <c r="B494" s="4" t="s">
        <v>2822</v>
      </c>
      <c r="C494" s="5" t="s">
        <v>1033</v>
      </c>
      <c r="D494" s="27" t="s">
        <v>0</v>
      </c>
      <c r="E494" s="28" t="s">
        <v>1599</v>
      </c>
      <c r="F494" s="29">
        <v>30</v>
      </c>
      <c r="G494" s="9" t="s">
        <v>1609</v>
      </c>
      <c r="H494" s="30" t="s">
        <v>1573</v>
      </c>
      <c r="I494" s="31">
        <f>F494/0.0025*0.37</f>
        <v>4440</v>
      </c>
      <c r="J494" s="31">
        <f>F494/0.0025*15.5</f>
        <v>186000</v>
      </c>
      <c r="K494" s="31">
        <f>F494/0.0025*1923</f>
        <v>23076000</v>
      </c>
      <c r="Q494" s="9"/>
      <c r="R494" s="9"/>
      <c r="S494" s="9"/>
      <c r="U494" s="28" t="s">
        <v>1034</v>
      </c>
      <c r="V494" s="28" t="s">
        <v>2147</v>
      </c>
    </row>
    <row r="495" spans="1:22" ht="18" customHeight="1" x14ac:dyDescent="0.25">
      <c r="A495" s="7" t="s">
        <v>1628</v>
      </c>
      <c r="B495" s="5" t="s">
        <v>1035</v>
      </c>
      <c r="C495" s="5" t="s">
        <v>1036</v>
      </c>
      <c r="D495" s="27" t="s">
        <v>1571</v>
      </c>
      <c r="E495" s="28" t="s">
        <v>1572</v>
      </c>
      <c r="F495" s="34">
        <v>3.5</v>
      </c>
      <c r="G495" s="28" t="s">
        <v>2508</v>
      </c>
      <c r="H495" s="30" t="s">
        <v>1573</v>
      </c>
      <c r="I495" s="31">
        <f>F495*1000/0.0025*0.37</f>
        <v>518000</v>
      </c>
      <c r="J495" s="31">
        <f>F495*1000/0.0025*15.5</f>
        <v>21700000</v>
      </c>
      <c r="K495" s="31">
        <f>F495*1000/0.0025*1923</f>
        <v>2692200000</v>
      </c>
      <c r="Q495" s="9"/>
      <c r="R495" s="9"/>
      <c r="S495" s="9"/>
      <c r="U495" s="28">
        <v>0</v>
      </c>
      <c r="V495" s="28">
        <v>0</v>
      </c>
    </row>
    <row r="496" spans="1:22" ht="18" customHeight="1" x14ac:dyDescent="0.25">
      <c r="A496" s="6" t="s">
        <v>1588</v>
      </c>
      <c r="B496" s="5" t="s">
        <v>1037</v>
      </c>
      <c r="C496" s="5" t="s">
        <v>1038</v>
      </c>
      <c r="D496" s="27" t="s">
        <v>0</v>
      </c>
      <c r="E496" s="36" t="s">
        <v>1630</v>
      </c>
      <c r="F496" s="29">
        <v>1.5</v>
      </c>
      <c r="G496" s="9" t="s">
        <v>1609</v>
      </c>
      <c r="H496" s="30" t="s">
        <v>2504</v>
      </c>
      <c r="I496" s="31">
        <f t="shared" ref="I496:I497" si="276">F496/0.0025*0.37</f>
        <v>222</v>
      </c>
      <c r="J496" s="31">
        <f t="shared" ref="J496:J497" si="277">F496/0.0025*15.5</f>
        <v>9300</v>
      </c>
      <c r="K496" s="31">
        <f t="shared" ref="K496:K497" si="278">F496/0.0025*1923</f>
        <v>1153800</v>
      </c>
      <c r="Q496" s="9"/>
      <c r="R496" s="9"/>
      <c r="S496" s="9"/>
      <c r="U496" s="28" t="s">
        <v>2148</v>
      </c>
      <c r="V496" s="28" t="s">
        <v>2149</v>
      </c>
    </row>
    <row r="497" spans="1:22" ht="18" customHeight="1" x14ac:dyDescent="0.25">
      <c r="A497" s="7" t="s">
        <v>1570</v>
      </c>
      <c r="B497" s="4" t="s">
        <v>2823</v>
      </c>
      <c r="C497" s="5" t="s">
        <v>1039</v>
      </c>
      <c r="D497" s="27" t="s">
        <v>0</v>
      </c>
      <c r="E497" s="28" t="s">
        <v>1599</v>
      </c>
      <c r="F497" s="29">
        <v>30</v>
      </c>
      <c r="G497" s="9" t="s">
        <v>1609</v>
      </c>
      <c r="H497" s="30" t="s">
        <v>1573</v>
      </c>
      <c r="I497" s="31">
        <f t="shared" si="276"/>
        <v>4440</v>
      </c>
      <c r="J497" s="31">
        <f t="shared" si="277"/>
        <v>186000</v>
      </c>
      <c r="K497" s="31">
        <f t="shared" si="278"/>
        <v>23076000</v>
      </c>
      <c r="Q497" s="9"/>
      <c r="R497" s="9"/>
      <c r="S497" s="9"/>
      <c r="U497" s="28" t="s">
        <v>1040</v>
      </c>
      <c r="V497" s="28" t="s">
        <v>2083</v>
      </c>
    </row>
    <row r="498" spans="1:22" ht="18" customHeight="1" x14ac:dyDescent="0.25">
      <c r="A498" s="6" t="s">
        <v>1588</v>
      </c>
      <c r="B498" s="5" t="s">
        <v>1041</v>
      </c>
      <c r="C498" s="5" t="s">
        <v>1042</v>
      </c>
      <c r="F498" s="29" t="s">
        <v>1608</v>
      </c>
      <c r="H498" s="30" t="s">
        <v>1573</v>
      </c>
      <c r="I498" s="39"/>
      <c r="J498" s="39"/>
      <c r="K498" s="39"/>
      <c r="Q498" s="9"/>
      <c r="R498" s="9"/>
      <c r="S498" s="9"/>
      <c r="U498" s="28">
        <v>0</v>
      </c>
      <c r="V498" s="28">
        <v>0</v>
      </c>
    </row>
    <row r="499" spans="1:22" ht="18" customHeight="1" x14ac:dyDescent="0.25">
      <c r="A499" s="7" t="s">
        <v>1614</v>
      </c>
      <c r="B499" s="4" t="s">
        <v>2824</v>
      </c>
      <c r="C499" s="5" t="s">
        <v>1043</v>
      </c>
      <c r="D499" s="27" t="s">
        <v>0</v>
      </c>
      <c r="E499" s="28" t="s">
        <v>1599</v>
      </c>
      <c r="F499" s="29">
        <v>30</v>
      </c>
      <c r="G499" s="9" t="s">
        <v>1609</v>
      </c>
      <c r="H499" s="30" t="s">
        <v>1573</v>
      </c>
      <c r="I499" s="31">
        <f t="shared" ref="I499:I500" si="279">F499/0.0025*0.37</f>
        <v>4440</v>
      </c>
      <c r="J499" s="31">
        <f t="shared" ref="J499:J500" si="280">F499/0.0025*15.5</f>
        <v>186000</v>
      </c>
      <c r="K499" s="31">
        <f t="shared" ref="K499:K500" si="281">F499/0.0025*1923</f>
        <v>23076000</v>
      </c>
      <c r="Q499" s="9"/>
      <c r="R499" s="9"/>
      <c r="S499" s="9"/>
      <c r="U499" s="28" t="s">
        <v>2150</v>
      </c>
      <c r="V499" s="28" t="s">
        <v>2151</v>
      </c>
    </row>
    <row r="500" spans="1:22" ht="18" customHeight="1" x14ac:dyDescent="0.25">
      <c r="A500" s="7" t="s">
        <v>1591</v>
      </c>
      <c r="B500" s="4" t="s">
        <v>2825</v>
      </c>
      <c r="C500" s="5" t="s">
        <v>1044</v>
      </c>
      <c r="D500" s="27" t="s">
        <v>0</v>
      </c>
      <c r="E500" s="28" t="s">
        <v>1599</v>
      </c>
      <c r="F500" s="29">
        <v>30</v>
      </c>
      <c r="G500" s="9" t="s">
        <v>1609</v>
      </c>
      <c r="H500" s="30" t="s">
        <v>1573</v>
      </c>
      <c r="I500" s="31">
        <f t="shared" si="279"/>
        <v>4440</v>
      </c>
      <c r="J500" s="31">
        <f t="shared" si="280"/>
        <v>186000</v>
      </c>
      <c r="K500" s="31">
        <f t="shared" si="281"/>
        <v>23076000</v>
      </c>
      <c r="Q500" s="9"/>
      <c r="R500" s="9" t="s">
        <v>1044</v>
      </c>
      <c r="S500" s="9"/>
      <c r="U500" s="28" t="s">
        <v>2152</v>
      </c>
      <c r="V500" s="28" t="s">
        <v>1686</v>
      </c>
    </row>
    <row r="501" spans="1:22" ht="18" customHeight="1" x14ac:dyDescent="0.25">
      <c r="A501" s="6" t="s">
        <v>1588</v>
      </c>
      <c r="B501" s="5" t="s">
        <v>1045</v>
      </c>
      <c r="C501" s="5" t="s">
        <v>1046</v>
      </c>
      <c r="F501" s="29" t="s">
        <v>1608</v>
      </c>
      <c r="H501" s="30" t="s">
        <v>1573</v>
      </c>
      <c r="I501" s="39"/>
      <c r="J501" s="39"/>
      <c r="K501" s="39"/>
      <c r="Q501" s="9"/>
      <c r="R501" s="9"/>
      <c r="S501" s="9"/>
      <c r="U501" s="28">
        <v>0</v>
      </c>
      <c r="V501" s="28">
        <v>0</v>
      </c>
    </row>
    <row r="502" spans="1:22" ht="18" customHeight="1" x14ac:dyDescent="0.25">
      <c r="B502" s="5" t="s">
        <v>1047</v>
      </c>
      <c r="C502" s="5" t="s">
        <v>1048</v>
      </c>
      <c r="D502" s="27" t="s">
        <v>1571</v>
      </c>
      <c r="E502" s="28" t="s">
        <v>1572</v>
      </c>
      <c r="F502" s="29">
        <v>670</v>
      </c>
      <c r="G502" s="9" t="s">
        <v>1609</v>
      </c>
      <c r="H502" s="30" t="s">
        <v>1573</v>
      </c>
      <c r="I502" s="31">
        <f t="shared" ref="I502:I505" si="282">F502/0.0025*0.37</f>
        <v>99160</v>
      </c>
      <c r="J502" s="31">
        <f t="shared" ref="J502:J505" si="283">F502/0.0025*15.5</f>
        <v>4154000</v>
      </c>
      <c r="K502" s="31">
        <f t="shared" ref="K502:K505" si="284">F502/0.0025*1923</f>
        <v>515364000</v>
      </c>
      <c r="N502" s="9" t="s">
        <v>10</v>
      </c>
      <c r="P502" s="30" t="s">
        <v>1573</v>
      </c>
      <c r="Q502" s="9"/>
      <c r="R502" s="9"/>
      <c r="S502" s="9"/>
      <c r="T502" s="33" t="s">
        <v>1048</v>
      </c>
      <c r="U502" s="28" t="s">
        <v>1049</v>
      </c>
      <c r="V502" s="28" t="s">
        <v>2153</v>
      </c>
    </row>
    <row r="503" spans="1:22" ht="18" customHeight="1" x14ac:dyDescent="0.25">
      <c r="A503" s="7" t="s">
        <v>1594</v>
      </c>
      <c r="B503" s="5" t="s">
        <v>1050</v>
      </c>
      <c r="C503" s="5" t="s">
        <v>1051</v>
      </c>
      <c r="D503" s="27" t="s">
        <v>0</v>
      </c>
      <c r="E503" s="36" t="s">
        <v>2503</v>
      </c>
      <c r="F503" s="29">
        <v>2.5000000000000001E-3</v>
      </c>
      <c r="G503" s="9" t="s">
        <v>1609</v>
      </c>
      <c r="H503" s="30" t="s">
        <v>2504</v>
      </c>
      <c r="I503" s="37">
        <f t="shared" si="282"/>
        <v>0.37</v>
      </c>
      <c r="J503" s="31">
        <f t="shared" si="283"/>
        <v>15.5</v>
      </c>
      <c r="K503" s="31">
        <f t="shared" si="284"/>
        <v>1923</v>
      </c>
      <c r="Q503" s="9"/>
      <c r="R503" s="9"/>
      <c r="S503" s="9"/>
      <c r="U503" s="28" t="s">
        <v>1052</v>
      </c>
      <c r="V503" s="28" t="s">
        <v>1928</v>
      </c>
    </row>
    <row r="504" spans="1:22" ht="18" customHeight="1" x14ac:dyDescent="0.25">
      <c r="A504" s="7" t="s">
        <v>1594</v>
      </c>
      <c r="B504" s="5" t="s">
        <v>1053</v>
      </c>
      <c r="C504" s="5" t="s">
        <v>1054</v>
      </c>
      <c r="D504" s="27" t="s">
        <v>0</v>
      </c>
      <c r="E504" s="36" t="s">
        <v>2503</v>
      </c>
      <c r="F504" s="29">
        <v>2.5000000000000001E-3</v>
      </c>
      <c r="G504" s="9" t="s">
        <v>1609</v>
      </c>
      <c r="H504" s="30" t="s">
        <v>2504</v>
      </c>
      <c r="I504" s="37">
        <f t="shared" si="282"/>
        <v>0.37</v>
      </c>
      <c r="J504" s="31">
        <f t="shared" si="283"/>
        <v>15.5</v>
      </c>
      <c r="K504" s="31">
        <f t="shared" si="284"/>
        <v>1923</v>
      </c>
      <c r="Q504" s="9"/>
      <c r="R504" s="9"/>
      <c r="S504" s="9"/>
      <c r="U504" s="28" t="s">
        <v>1055</v>
      </c>
      <c r="V504" s="28" t="s">
        <v>1738</v>
      </c>
    </row>
    <row r="505" spans="1:22" ht="18" customHeight="1" x14ac:dyDescent="0.25">
      <c r="A505" s="6" t="s">
        <v>1588</v>
      </c>
      <c r="B505" s="5" t="s">
        <v>1056</v>
      </c>
      <c r="C505" s="5" t="s">
        <v>1057</v>
      </c>
      <c r="D505" s="27" t="s">
        <v>0</v>
      </c>
      <c r="E505" s="36" t="s">
        <v>2503</v>
      </c>
      <c r="F505" s="29">
        <v>2.5000000000000001E-3</v>
      </c>
      <c r="G505" s="9" t="s">
        <v>1609</v>
      </c>
      <c r="H505" s="30" t="s">
        <v>2504</v>
      </c>
      <c r="I505" s="37">
        <f t="shared" si="282"/>
        <v>0.37</v>
      </c>
      <c r="J505" s="31">
        <f t="shared" si="283"/>
        <v>15.5</v>
      </c>
      <c r="K505" s="31">
        <f t="shared" si="284"/>
        <v>1923</v>
      </c>
      <c r="Q505" s="9"/>
      <c r="R505" s="9"/>
      <c r="S505" s="9"/>
      <c r="U505" s="28" t="s">
        <v>1058</v>
      </c>
      <c r="V505" s="28" t="s">
        <v>1711</v>
      </c>
    </row>
    <row r="506" spans="1:22" ht="18" customHeight="1" x14ac:dyDescent="0.25">
      <c r="A506" s="7" t="s">
        <v>1591</v>
      </c>
      <c r="B506" s="4" t="s">
        <v>2826</v>
      </c>
      <c r="C506" s="5" t="s">
        <v>1059</v>
      </c>
      <c r="D506" s="27" t="s">
        <v>1571</v>
      </c>
      <c r="E506" s="28" t="s">
        <v>1572</v>
      </c>
      <c r="F506" s="34">
        <v>2.4900000000000002</v>
      </c>
      <c r="G506" s="28" t="s">
        <v>2508</v>
      </c>
      <c r="H506" s="30" t="s">
        <v>1573</v>
      </c>
      <c r="I506" s="31">
        <f>F506*1000/0.0025*0.37</f>
        <v>368520</v>
      </c>
      <c r="J506" s="31">
        <f>F506*1000/0.0025*15.5</f>
        <v>15438000</v>
      </c>
      <c r="K506" s="31">
        <f>F506*1000/0.0025*1923</f>
        <v>1915308000</v>
      </c>
      <c r="M506" s="28" t="s">
        <v>1572</v>
      </c>
      <c r="N506" s="28">
        <v>1.5</v>
      </c>
      <c r="O506" s="28" t="s">
        <v>1648</v>
      </c>
      <c r="P506" s="30" t="s">
        <v>1573</v>
      </c>
      <c r="Q506" s="9"/>
      <c r="R506" s="9" t="s">
        <v>1059</v>
      </c>
      <c r="S506" s="9"/>
      <c r="U506" s="28" t="s">
        <v>1060</v>
      </c>
      <c r="V506" s="28" t="s">
        <v>1706</v>
      </c>
    </row>
    <row r="507" spans="1:22" ht="18" customHeight="1" x14ac:dyDescent="0.25">
      <c r="A507" s="7" t="s">
        <v>1591</v>
      </c>
      <c r="B507" s="4" t="s">
        <v>2827</v>
      </c>
      <c r="C507" s="5" t="s">
        <v>1061</v>
      </c>
      <c r="D507" s="27" t="s">
        <v>1571</v>
      </c>
      <c r="E507" s="28" t="s">
        <v>1572</v>
      </c>
      <c r="F507" s="29">
        <v>200</v>
      </c>
      <c r="G507" s="9" t="s">
        <v>1609</v>
      </c>
      <c r="H507" s="30" t="s">
        <v>1573</v>
      </c>
      <c r="I507" s="31">
        <f t="shared" ref="I507:I508" si="285">F507/0.0025*0.37</f>
        <v>29600</v>
      </c>
      <c r="J507" s="31">
        <f t="shared" ref="J507:J508" si="286">F507/0.0025*15.5</f>
        <v>1240000</v>
      </c>
      <c r="K507" s="31">
        <f t="shared" ref="K507:K508" si="287">F507/0.0025*1923</f>
        <v>153840000</v>
      </c>
      <c r="M507" s="28" t="s">
        <v>1572</v>
      </c>
      <c r="N507" s="28">
        <v>236.2</v>
      </c>
      <c r="O507" s="28" t="s">
        <v>1575</v>
      </c>
      <c r="P507" s="30" t="s">
        <v>1573</v>
      </c>
      <c r="Q507" s="9"/>
      <c r="R507" s="9"/>
      <c r="S507" s="9"/>
      <c r="U507" s="28" t="s">
        <v>2154</v>
      </c>
      <c r="V507" s="28" t="s">
        <v>1688</v>
      </c>
    </row>
    <row r="508" spans="1:22" ht="18" customHeight="1" x14ac:dyDescent="0.25">
      <c r="A508" s="6" t="s">
        <v>1588</v>
      </c>
      <c r="B508" s="5" t="s">
        <v>1062</v>
      </c>
      <c r="C508" s="5" t="s">
        <v>1063</v>
      </c>
      <c r="D508" s="27" t="s">
        <v>0</v>
      </c>
      <c r="E508" s="28" t="s">
        <v>1599</v>
      </c>
      <c r="F508" s="29">
        <v>30</v>
      </c>
      <c r="G508" s="9" t="s">
        <v>1609</v>
      </c>
      <c r="H508" s="30" t="s">
        <v>1573</v>
      </c>
      <c r="I508" s="31">
        <f t="shared" si="285"/>
        <v>4440</v>
      </c>
      <c r="J508" s="31">
        <f t="shared" si="286"/>
        <v>186000</v>
      </c>
      <c r="K508" s="31">
        <f t="shared" si="287"/>
        <v>23076000</v>
      </c>
      <c r="Q508" s="9"/>
      <c r="R508" s="9"/>
      <c r="S508" s="9"/>
      <c r="U508" s="28" t="s">
        <v>1064</v>
      </c>
      <c r="V508" s="28" t="s">
        <v>2155</v>
      </c>
    </row>
    <row r="509" spans="1:22" ht="18" customHeight="1" x14ac:dyDescent="0.25">
      <c r="A509" s="7" t="s">
        <v>1593</v>
      </c>
      <c r="B509" s="5" t="s">
        <v>1065</v>
      </c>
      <c r="C509" s="5" t="s">
        <v>1066</v>
      </c>
      <c r="D509" s="27" t="s">
        <v>1578</v>
      </c>
      <c r="E509" s="28" t="s">
        <v>1579</v>
      </c>
      <c r="F509" s="34">
        <v>2.0999999999999999E-5</v>
      </c>
      <c r="G509" s="28" t="s">
        <v>2508</v>
      </c>
      <c r="H509" s="30" t="s">
        <v>1573</v>
      </c>
      <c r="I509" s="37">
        <f>F509*1000/0.0025*0.37</f>
        <v>3.1079999999999997</v>
      </c>
      <c r="J509" s="31">
        <f>F509*1000/0.0025*15.5</f>
        <v>130.19999999999999</v>
      </c>
      <c r="K509" s="31">
        <f>F509*1000/0.0025*1923</f>
        <v>16153.199999999997</v>
      </c>
      <c r="Q509" s="9"/>
      <c r="R509" s="9"/>
      <c r="S509" s="9"/>
      <c r="U509" s="28" t="s">
        <v>1067</v>
      </c>
      <c r="V509" s="28" t="s">
        <v>1783</v>
      </c>
    </row>
    <row r="510" spans="1:22" ht="18" customHeight="1" x14ac:dyDescent="0.25">
      <c r="A510" s="6" t="s">
        <v>1614</v>
      </c>
      <c r="B510" s="5" t="s">
        <v>1068</v>
      </c>
      <c r="C510" s="5" t="s">
        <v>1069</v>
      </c>
      <c r="D510" s="27" t="s">
        <v>0</v>
      </c>
      <c r="E510" s="28" t="s">
        <v>1599</v>
      </c>
      <c r="F510" s="29">
        <v>30</v>
      </c>
      <c r="G510" s="9" t="s">
        <v>1609</v>
      </c>
      <c r="H510" s="30" t="s">
        <v>1573</v>
      </c>
      <c r="I510" s="31">
        <f t="shared" ref="I510:I513" si="288">F510/0.0025*0.37</f>
        <v>4440</v>
      </c>
      <c r="J510" s="31">
        <f t="shared" ref="J510:J513" si="289">F510/0.0025*15.5</f>
        <v>186000</v>
      </c>
      <c r="K510" s="31">
        <f t="shared" ref="K510:K513" si="290">F510/0.0025*1923</f>
        <v>23076000</v>
      </c>
      <c r="Q510" s="9"/>
      <c r="R510" s="9"/>
      <c r="S510" s="9"/>
      <c r="U510" s="28" t="s">
        <v>1070</v>
      </c>
      <c r="V510" s="28" t="s">
        <v>2119</v>
      </c>
    </row>
    <row r="511" spans="1:22" ht="18" customHeight="1" x14ac:dyDescent="0.25">
      <c r="A511" s="7" t="s">
        <v>1581</v>
      </c>
      <c r="B511" s="5" t="s">
        <v>1071</v>
      </c>
      <c r="C511" s="5" t="s">
        <v>1072</v>
      </c>
      <c r="D511" s="27" t="s">
        <v>0</v>
      </c>
      <c r="E511" s="36" t="s">
        <v>1630</v>
      </c>
      <c r="F511" s="29">
        <v>1.5</v>
      </c>
      <c r="G511" s="9" t="s">
        <v>1609</v>
      </c>
      <c r="H511" s="30" t="s">
        <v>2504</v>
      </c>
      <c r="I511" s="31">
        <f t="shared" si="288"/>
        <v>222</v>
      </c>
      <c r="J511" s="31">
        <f t="shared" si="289"/>
        <v>9300</v>
      </c>
      <c r="K511" s="31">
        <f t="shared" si="290"/>
        <v>1153800</v>
      </c>
      <c r="Q511" s="9"/>
      <c r="R511" s="9"/>
      <c r="S511" s="9"/>
      <c r="U511" s="28" t="s">
        <v>2156</v>
      </c>
      <c r="V511" s="28" t="s">
        <v>2125</v>
      </c>
    </row>
    <row r="512" spans="1:22" ht="18" customHeight="1" x14ac:dyDescent="0.25">
      <c r="A512" s="7" t="s">
        <v>1581</v>
      </c>
      <c r="B512" s="5" t="s">
        <v>1073</v>
      </c>
      <c r="C512" s="5" t="s">
        <v>1074</v>
      </c>
      <c r="D512" s="27" t="s">
        <v>0</v>
      </c>
      <c r="E512" s="36" t="s">
        <v>1630</v>
      </c>
      <c r="F512" s="29">
        <v>1.5</v>
      </c>
      <c r="G512" s="9" t="s">
        <v>1609</v>
      </c>
      <c r="H512" s="30" t="s">
        <v>2504</v>
      </c>
      <c r="I512" s="31">
        <f t="shared" si="288"/>
        <v>222</v>
      </c>
      <c r="J512" s="31">
        <f t="shared" si="289"/>
        <v>9300</v>
      </c>
      <c r="K512" s="31">
        <f t="shared" si="290"/>
        <v>1153800</v>
      </c>
      <c r="Q512" s="9"/>
      <c r="R512" s="9"/>
      <c r="S512" s="9"/>
      <c r="U512" s="28" t="s">
        <v>1075</v>
      </c>
      <c r="V512" s="28" t="s">
        <v>1894</v>
      </c>
    </row>
    <row r="513" spans="1:22" ht="18" customHeight="1" x14ac:dyDescent="0.25">
      <c r="A513" s="6" t="s">
        <v>1614</v>
      </c>
      <c r="B513" s="5" t="s">
        <v>1076</v>
      </c>
      <c r="C513" s="5" t="s">
        <v>1077</v>
      </c>
      <c r="D513" s="27" t="s">
        <v>0</v>
      </c>
      <c r="E513" s="28" t="s">
        <v>1599</v>
      </c>
      <c r="F513" s="29">
        <v>30</v>
      </c>
      <c r="G513" s="9" t="s">
        <v>1609</v>
      </c>
      <c r="H513" s="30" t="s">
        <v>1573</v>
      </c>
      <c r="I513" s="31">
        <f t="shared" si="288"/>
        <v>4440</v>
      </c>
      <c r="J513" s="31">
        <f t="shared" si="289"/>
        <v>186000</v>
      </c>
      <c r="K513" s="31">
        <f t="shared" si="290"/>
        <v>23076000</v>
      </c>
      <c r="Q513" s="9"/>
      <c r="R513" s="9"/>
      <c r="S513" s="9"/>
      <c r="U513" s="28" t="s">
        <v>1078</v>
      </c>
      <c r="V513" s="28" t="s">
        <v>2122</v>
      </c>
    </row>
    <row r="514" spans="1:22" ht="18" customHeight="1" x14ac:dyDescent="0.25">
      <c r="A514" s="6" t="s">
        <v>2541</v>
      </c>
      <c r="B514" s="5" t="s">
        <v>1079</v>
      </c>
      <c r="C514" s="5" t="s">
        <v>1080</v>
      </c>
      <c r="F514" s="29" t="s">
        <v>1608</v>
      </c>
      <c r="H514" s="30" t="s">
        <v>1573</v>
      </c>
      <c r="I514" s="39"/>
      <c r="J514" s="39"/>
      <c r="K514" s="39"/>
      <c r="Q514" s="9"/>
      <c r="R514" s="9"/>
      <c r="S514" s="9"/>
      <c r="U514" s="28">
        <v>0</v>
      </c>
      <c r="V514" s="28">
        <v>0</v>
      </c>
    </row>
    <row r="515" spans="1:22" ht="18" customHeight="1" x14ac:dyDescent="0.25">
      <c r="A515" s="6" t="s">
        <v>1595</v>
      </c>
      <c r="B515" s="5" t="s">
        <v>1081</v>
      </c>
      <c r="C515" s="5" t="s">
        <v>1082</v>
      </c>
      <c r="F515" s="29" t="s">
        <v>1608</v>
      </c>
      <c r="H515" s="30" t="s">
        <v>1573</v>
      </c>
      <c r="I515" s="39"/>
      <c r="J515" s="39"/>
      <c r="K515" s="39"/>
      <c r="Q515" s="9"/>
      <c r="R515" s="9"/>
      <c r="S515" s="9"/>
      <c r="U515" s="28">
        <v>0</v>
      </c>
      <c r="V515" s="28">
        <v>0</v>
      </c>
    </row>
    <row r="516" spans="1:22" ht="18" customHeight="1" x14ac:dyDescent="0.25">
      <c r="A516" s="6" t="s">
        <v>1591</v>
      </c>
      <c r="B516" s="4" t="s">
        <v>2828</v>
      </c>
      <c r="C516" s="5" t="s">
        <v>1083</v>
      </c>
      <c r="D516" s="27" t="s">
        <v>0</v>
      </c>
      <c r="E516" s="36" t="s">
        <v>2503</v>
      </c>
      <c r="F516" s="29">
        <v>2.5000000000000001E-3</v>
      </c>
      <c r="G516" s="9" t="s">
        <v>1609</v>
      </c>
      <c r="H516" s="30" t="s">
        <v>2504</v>
      </c>
      <c r="I516" s="37">
        <f>F516/0.0025*0.37</f>
        <v>0.37</v>
      </c>
      <c r="J516" s="31">
        <f>F516/0.0025*15.5</f>
        <v>15.5</v>
      </c>
      <c r="K516" s="31">
        <f>F516/0.0025*1923</f>
        <v>1923</v>
      </c>
      <c r="Q516" s="9"/>
      <c r="R516" s="9"/>
      <c r="S516" s="9"/>
      <c r="U516" s="28" t="s">
        <v>1084</v>
      </c>
      <c r="V516" s="28" t="s">
        <v>1683</v>
      </c>
    </row>
    <row r="517" spans="1:22" ht="18" customHeight="1" x14ac:dyDescent="0.25">
      <c r="A517" s="6" t="s">
        <v>1591</v>
      </c>
      <c r="B517" s="4" t="s">
        <v>2829</v>
      </c>
      <c r="C517" s="5" t="s">
        <v>1085</v>
      </c>
      <c r="D517" s="27" t="s">
        <v>1571</v>
      </c>
      <c r="E517" s="28" t="s">
        <v>1572</v>
      </c>
      <c r="F517" s="38">
        <v>4</v>
      </c>
      <c r="G517" s="28" t="s">
        <v>2508</v>
      </c>
      <c r="H517" s="30" t="s">
        <v>1573</v>
      </c>
      <c r="I517" s="31">
        <f>F517*1000/0.0025*0.37</f>
        <v>592000</v>
      </c>
      <c r="J517" s="31">
        <f>F517*1000/0.0025*15.5</f>
        <v>24800000</v>
      </c>
      <c r="K517" s="31">
        <f>F517*1000/0.0025*1923</f>
        <v>3076800000</v>
      </c>
      <c r="N517" s="28" t="s">
        <v>86</v>
      </c>
      <c r="P517" s="30" t="s">
        <v>1573</v>
      </c>
      <c r="Q517" s="9"/>
      <c r="R517" s="9"/>
      <c r="S517" s="9"/>
      <c r="U517" s="28" t="s">
        <v>2157</v>
      </c>
      <c r="V517" s="28" t="s">
        <v>1706</v>
      </c>
    </row>
    <row r="518" spans="1:22" ht="18" customHeight="1" x14ac:dyDescent="0.25">
      <c r="A518" s="7" t="s">
        <v>1586</v>
      </c>
      <c r="B518" s="4" t="s">
        <v>2830</v>
      </c>
      <c r="C518" s="5" t="s">
        <v>1087</v>
      </c>
      <c r="D518" s="27" t="s">
        <v>0</v>
      </c>
      <c r="E518" s="36" t="s">
        <v>2503</v>
      </c>
      <c r="F518" s="29">
        <v>2.5000000000000001E-3</v>
      </c>
      <c r="G518" s="9" t="s">
        <v>1609</v>
      </c>
      <c r="H518" s="30" t="s">
        <v>2504</v>
      </c>
      <c r="I518" s="37">
        <f>F518/0.0025*0.37</f>
        <v>0.37</v>
      </c>
      <c r="J518" s="31">
        <f>F518/0.0025*15.5</f>
        <v>15.5</v>
      </c>
      <c r="K518" s="31">
        <f>F518/0.0025*1923</f>
        <v>1923</v>
      </c>
      <c r="Q518" s="9"/>
      <c r="R518" s="9"/>
      <c r="S518" s="9"/>
      <c r="U518" s="28" t="s">
        <v>1088</v>
      </c>
      <c r="V518" s="28" t="s">
        <v>2158</v>
      </c>
    </row>
    <row r="519" spans="1:22" ht="18" customHeight="1" x14ac:dyDescent="0.25">
      <c r="A519" s="7" t="s">
        <v>1586</v>
      </c>
      <c r="B519" s="4" t="s">
        <v>2831</v>
      </c>
      <c r="C519" s="5" t="s">
        <v>1089</v>
      </c>
      <c r="F519" s="29" t="s">
        <v>1608</v>
      </c>
      <c r="H519" s="30" t="s">
        <v>1573</v>
      </c>
      <c r="I519" s="39"/>
      <c r="J519" s="39"/>
      <c r="K519" s="39"/>
      <c r="Q519" s="9"/>
      <c r="R519" s="9"/>
      <c r="S519" s="9"/>
      <c r="U519" s="28">
        <v>0</v>
      </c>
      <c r="V519" s="28">
        <v>0</v>
      </c>
    </row>
    <row r="520" spans="1:22" ht="18" customHeight="1" x14ac:dyDescent="0.25">
      <c r="A520" s="6" t="s">
        <v>1607</v>
      </c>
      <c r="B520" s="5" t="s">
        <v>1090</v>
      </c>
      <c r="C520" s="5" t="s">
        <v>1091</v>
      </c>
      <c r="D520" s="27" t="s">
        <v>0</v>
      </c>
      <c r="E520" s="36" t="s">
        <v>1630</v>
      </c>
      <c r="F520" s="29">
        <v>1.5</v>
      </c>
      <c r="G520" s="9" t="s">
        <v>1609</v>
      </c>
      <c r="H520" s="30" t="s">
        <v>2504</v>
      </c>
      <c r="I520" s="31">
        <f>F520/0.0025*0.37</f>
        <v>222</v>
      </c>
      <c r="J520" s="31">
        <f>F520/0.0025*15.5</f>
        <v>9300</v>
      </c>
      <c r="K520" s="31">
        <f>F520/0.0025*1923</f>
        <v>1153800</v>
      </c>
      <c r="Q520" s="9"/>
      <c r="R520" s="9"/>
      <c r="S520" s="9"/>
      <c r="U520" s="28" t="s">
        <v>1092</v>
      </c>
      <c r="V520" s="28" t="s">
        <v>2159</v>
      </c>
    </row>
    <row r="521" spans="1:22" ht="18" customHeight="1" x14ac:dyDescent="0.25">
      <c r="A521" s="7" t="s">
        <v>1581</v>
      </c>
      <c r="B521" s="4" t="s">
        <v>2832</v>
      </c>
      <c r="C521" s="5" t="s">
        <v>1093</v>
      </c>
      <c r="D521" s="27" t="s">
        <v>1571</v>
      </c>
      <c r="E521" s="28" t="s">
        <v>1572</v>
      </c>
      <c r="F521" s="34">
        <v>2.2999999999999998</v>
      </c>
      <c r="G521" s="28" t="s">
        <v>2508</v>
      </c>
      <c r="H521" s="30" t="s">
        <v>1573</v>
      </c>
      <c r="I521" s="31">
        <f>F521*1000/0.0025*0.37</f>
        <v>340400</v>
      </c>
      <c r="J521" s="31">
        <f>F521*1000/0.0025*15.5</f>
        <v>14260000</v>
      </c>
      <c r="K521" s="31">
        <f>F521*1000/0.0025*1923</f>
        <v>1769160000</v>
      </c>
      <c r="N521" s="28" t="s">
        <v>46</v>
      </c>
      <c r="P521" s="30" t="s">
        <v>1573</v>
      </c>
      <c r="Q521" s="9"/>
      <c r="R521" s="9"/>
      <c r="S521" s="9"/>
      <c r="U521" s="28" t="s">
        <v>1094</v>
      </c>
      <c r="V521" s="28" t="s">
        <v>1784</v>
      </c>
    </row>
    <row r="522" spans="1:22" ht="18" customHeight="1" x14ac:dyDescent="0.25">
      <c r="A522" s="7" t="s">
        <v>1570</v>
      </c>
      <c r="B522" s="4" t="s">
        <v>2833</v>
      </c>
      <c r="C522" s="5" t="s">
        <v>1095</v>
      </c>
      <c r="D522" s="27" t="s">
        <v>1571</v>
      </c>
      <c r="E522" s="28" t="s">
        <v>1572</v>
      </c>
      <c r="F522" s="29">
        <v>210</v>
      </c>
      <c r="G522" s="9" t="s">
        <v>1609</v>
      </c>
      <c r="H522" s="30" t="s">
        <v>1573</v>
      </c>
      <c r="I522" s="31">
        <f>F522/0.0025*0.37</f>
        <v>31080</v>
      </c>
      <c r="J522" s="31">
        <f>F522/0.0025*15.5</f>
        <v>1302000</v>
      </c>
      <c r="K522" s="31">
        <f>F522/0.0025*1923</f>
        <v>161532000</v>
      </c>
      <c r="N522" s="35" t="s">
        <v>411</v>
      </c>
      <c r="P522" s="30" t="s">
        <v>1573</v>
      </c>
      <c r="Q522" s="9" t="s">
        <v>1095</v>
      </c>
      <c r="R522" s="9"/>
      <c r="S522" s="9" t="s">
        <v>1095</v>
      </c>
      <c r="U522" s="28" t="s">
        <v>1096</v>
      </c>
      <c r="V522" s="28" t="s">
        <v>1670</v>
      </c>
    </row>
    <row r="523" spans="1:22" ht="18" customHeight="1" x14ac:dyDescent="0.25">
      <c r="A523" s="7" t="s">
        <v>1612</v>
      </c>
      <c r="B523" s="4" t="s">
        <v>2834</v>
      </c>
      <c r="C523" s="5" t="s">
        <v>1097</v>
      </c>
      <c r="D523" s="27" t="s">
        <v>1578</v>
      </c>
      <c r="E523" s="28" t="s">
        <v>1579</v>
      </c>
      <c r="F523" s="47">
        <v>2.5000000000000002E-6</v>
      </c>
      <c r="G523" s="28" t="s">
        <v>2508</v>
      </c>
      <c r="H523" s="30" t="s">
        <v>1573</v>
      </c>
      <c r="I523" s="37">
        <f>F523*1000/0.0025*0.37</f>
        <v>0.37</v>
      </c>
      <c r="J523" s="31">
        <f>F523*1000/0.0025*15.5</f>
        <v>15.5</v>
      </c>
      <c r="K523" s="31">
        <f>F523*1000/0.0025*1923</f>
        <v>1923</v>
      </c>
      <c r="M523" s="28" t="s">
        <v>1649</v>
      </c>
      <c r="N523" s="40">
        <v>10</v>
      </c>
      <c r="O523" s="39" t="s">
        <v>1650</v>
      </c>
      <c r="P523" s="30" t="s">
        <v>1573</v>
      </c>
      <c r="Q523" s="9"/>
      <c r="R523" s="9"/>
      <c r="S523" s="9"/>
      <c r="U523" s="28">
        <v>0</v>
      </c>
      <c r="V523" s="28">
        <v>0</v>
      </c>
    </row>
    <row r="524" spans="1:22" ht="18" customHeight="1" x14ac:dyDescent="0.25">
      <c r="A524" s="6" t="s">
        <v>1593</v>
      </c>
      <c r="B524" s="5" t="s">
        <v>1098</v>
      </c>
      <c r="C524" s="5" t="s">
        <v>1099</v>
      </c>
      <c r="D524" s="27" t="s">
        <v>0</v>
      </c>
      <c r="E524" s="36" t="s">
        <v>2503</v>
      </c>
      <c r="F524" s="29">
        <v>2.5000000000000001E-3</v>
      </c>
      <c r="G524" s="9" t="s">
        <v>1609</v>
      </c>
      <c r="H524" s="30" t="s">
        <v>2504</v>
      </c>
      <c r="I524" s="37">
        <f>F524/0.0025*0.37</f>
        <v>0.37</v>
      </c>
      <c r="J524" s="31">
        <f>F524/0.0025*15.5</f>
        <v>15.5</v>
      </c>
      <c r="K524" s="31">
        <f>F524/0.0025*1923</f>
        <v>1923</v>
      </c>
      <c r="Q524" s="9" t="s">
        <v>1099</v>
      </c>
      <c r="R524" s="9"/>
      <c r="S524" s="9"/>
      <c r="U524" s="28" t="s">
        <v>1100</v>
      </c>
      <c r="V524" s="28" t="s">
        <v>1871</v>
      </c>
    </row>
    <row r="525" spans="1:22" ht="18" customHeight="1" x14ac:dyDescent="0.25">
      <c r="A525" s="7" t="s">
        <v>1610</v>
      </c>
      <c r="B525" s="48" t="s">
        <v>2835</v>
      </c>
      <c r="C525" s="5" t="s">
        <v>1101</v>
      </c>
      <c r="D525" s="27" t="s">
        <v>1571</v>
      </c>
      <c r="F525" s="40" t="s">
        <v>92</v>
      </c>
      <c r="H525" s="30" t="s">
        <v>1573</v>
      </c>
      <c r="I525" s="39"/>
      <c r="J525" s="39"/>
      <c r="K525" s="39"/>
      <c r="N525" s="28" t="s">
        <v>177</v>
      </c>
      <c r="P525" s="30" t="s">
        <v>1573</v>
      </c>
      <c r="Q525" s="9" t="s">
        <v>1101</v>
      </c>
      <c r="R525" s="9"/>
      <c r="S525" s="9"/>
      <c r="U525" s="28" t="s">
        <v>1102</v>
      </c>
      <c r="V525" s="28" t="s">
        <v>2160</v>
      </c>
    </row>
    <row r="526" spans="1:22" ht="18" customHeight="1" x14ac:dyDescent="0.25">
      <c r="A526" s="7" t="s">
        <v>1607</v>
      </c>
      <c r="B526" s="5" t="s">
        <v>1103</v>
      </c>
      <c r="C526" s="5" t="s">
        <v>1104</v>
      </c>
      <c r="D526" s="27" t="s">
        <v>1571</v>
      </c>
      <c r="E526" s="28" t="s">
        <v>1572</v>
      </c>
      <c r="F526" s="34">
        <v>14</v>
      </c>
      <c r="G526" s="28" t="s">
        <v>2508</v>
      </c>
      <c r="H526" s="30" t="s">
        <v>1573</v>
      </c>
      <c r="I526" s="31">
        <f>F526*1000/0.0025*0.37</f>
        <v>2072000</v>
      </c>
      <c r="J526" s="31">
        <f>F526*1000/0.0025*15.5</f>
        <v>86800000</v>
      </c>
      <c r="K526" s="31">
        <f>F526*1000/0.0025*1923</f>
        <v>10768800000</v>
      </c>
      <c r="N526" s="9" t="s">
        <v>77</v>
      </c>
      <c r="P526" s="30" t="s">
        <v>1573</v>
      </c>
      <c r="Q526" s="9"/>
      <c r="R526" s="9"/>
      <c r="S526" s="9"/>
      <c r="U526" s="28" t="s">
        <v>1105</v>
      </c>
      <c r="V526" s="28" t="s">
        <v>2161</v>
      </c>
    </row>
    <row r="527" spans="1:22" ht="18" customHeight="1" x14ac:dyDescent="0.25">
      <c r="A527" s="7" t="s">
        <v>1597</v>
      </c>
      <c r="B527" s="4" t="s">
        <v>2836</v>
      </c>
      <c r="C527" s="5" t="s">
        <v>1106</v>
      </c>
      <c r="D527" s="27" t="s">
        <v>1571</v>
      </c>
      <c r="F527" s="29" t="s">
        <v>77</v>
      </c>
      <c r="H527" s="30" t="s">
        <v>1573</v>
      </c>
      <c r="I527" s="39"/>
      <c r="J527" s="39"/>
      <c r="K527" s="39"/>
      <c r="N527" s="9" t="s">
        <v>77</v>
      </c>
      <c r="P527" s="30" t="s">
        <v>1573</v>
      </c>
      <c r="Q527" s="9"/>
      <c r="R527" s="9"/>
      <c r="S527" s="9"/>
      <c r="T527" s="33" t="s">
        <v>1106</v>
      </c>
      <c r="U527" s="28" t="s">
        <v>1107</v>
      </c>
      <c r="V527" s="28" t="s">
        <v>2069</v>
      </c>
    </row>
    <row r="528" spans="1:22" ht="18" customHeight="1" x14ac:dyDescent="0.25">
      <c r="A528" s="7" t="s">
        <v>1607</v>
      </c>
      <c r="B528" s="5" t="s">
        <v>1108</v>
      </c>
      <c r="C528" s="5" t="s">
        <v>1109</v>
      </c>
      <c r="D528" s="27" t="s">
        <v>0</v>
      </c>
      <c r="E528" s="28" t="s">
        <v>1599</v>
      </c>
      <c r="F528" s="29">
        <v>30</v>
      </c>
      <c r="G528" s="9" t="s">
        <v>1609</v>
      </c>
      <c r="H528" s="30" t="s">
        <v>1573</v>
      </c>
      <c r="I528" s="31">
        <f>F528/0.0025*0.37</f>
        <v>4440</v>
      </c>
      <c r="J528" s="31">
        <f>F528/0.0025*15.5</f>
        <v>186000</v>
      </c>
      <c r="K528" s="31">
        <f>F528/0.0025*1923</f>
        <v>23076000</v>
      </c>
      <c r="Q528" s="9"/>
      <c r="R528" s="9"/>
      <c r="S528" s="9"/>
      <c r="U528" s="28" t="s">
        <v>1110</v>
      </c>
      <c r="V528" s="28" t="s">
        <v>2134</v>
      </c>
    </row>
    <row r="529" spans="1:22" ht="18" customHeight="1" x14ac:dyDescent="0.25">
      <c r="A529" s="6" t="s">
        <v>1582</v>
      </c>
      <c r="B529" s="5" t="s">
        <v>1111</v>
      </c>
      <c r="C529" s="5" t="s">
        <v>1112</v>
      </c>
      <c r="D529" s="27" t="s">
        <v>1571</v>
      </c>
      <c r="E529" s="28" t="s">
        <v>1572</v>
      </c>
      <c r="F529" s="34">
        <v>13.1</v>
      </c>
      <c r="G529" s="28" t="s">
        <v>2508</v>
      </c>
      <c r="H529" s="30" t="s">
        <v>1573</v>
      </c>
      <c r="I529" s="31">
        <f t="shared" ref="I529:I530" si="291">F529*1000/0.0025*0.37</f>
        <v>1938800</v>
      </c>
      <c r="J529" s="31">
        <f t="shared" ref="J529:J530" si="292">F529*1000/0.0025*15.5</f>
        <v>81220000</v>
      </c>
      <c r="K529" s="31">
        <f t="shared" ref="K529:K530" si="293">F529*1000/0.0025*1923</f>
        <v>10076520000</v>
      </c>
      <c r="N529" s="9" t="s">
        <v>77</v>
      </c>
      <c r="P529" s="30" t="s">
        <v>1573</v>
      </c>
      <c r="Q529" s="9"/>
      <c r="R529" s="9"/>
      <c r="S529" s="9"/>
      <c r="U529" s="28" t="s">
        <v>1113</v>
      </c>
      <c r="V529" s="28" t="s">
        <v>2162</v>
      </c>
    </row>
    <row r="530" spans="1:22" ht="18" customHeight="1" x14ac:dyDescent="0.25">
      <c r="A530" s="7" t="s">
        <v>1603</v>
      </c>
      <c r="B530" s="4" t="s">
        <v>2837</v>
      </c>
      <c r="C530" s="5" t="s">
        <v>1114</v>
      </c>
      <c r="D530" s="27" t="s">
        <v>1571</v>
      </c>
      <c r="E530" s="28" t="s">
        <v>1572</v>
      </c>
      <c r="F530" s="34">
        <v>1</v>
      </c>
      <c r="G530" s="28" t="s">
        <v>2508</v>
      </c>
      <c r="H530" s="30" t="s">
        <v>1573</v>
      </c>
      <c r="I530" s="31">
        <f t="shared" si="291"/>
        <v>148000</v>
      </c>
      <c r="J530" s="31">
        <f t="shared" si="292"/>
        <v>6200000</v>
      </c>
      <c r="K530" s="31">
        <f t="shared" si="293"/>
        <v>769200000</v>
      </c>
      <c r="N530" s="9" t="s">
        <v>77</v>
      </c>
      <c r="P530" s="30" t="s">
        <v>1573</v>
      </c>
      <c r="Q530" s="9"/>
      <c r="R530" s="9"/>
      <c r="S530" s="9"/>
      <c r="U530" s="28" t="s">
        <v>1115</v>
      </c>
      <c r="V530" s="28" t="s">
        <v>2126</v>
      </c>
    </row>
    <row r="531" spans="1:22" ht="18" customHeight="1" x14ac:dyDescent="0.25">
      <c r="A531" s="7" t="s">
        <v>1607</v>
      </c>
      <c r="B531" s="4" t="s">
        <v>2838</v>
      </c>
      <c r="C531" s="5" t="s">
        <v>1116</v>
      </c>
      <c r="D531" s="27" t="s">
        <v>1571</v>
      </c>
      <c r="F531" s="40" t="s">
        <v>458</v>
      </c>
      <c r="H531" s="30" t="s">
        <v>1573</v>
      </c>
      <c r="I531" s="39"/>
      <c r="J531" s="39"/>
      <c r="K531" s="39"/>
      <c r="N531" s="28" t="s">
        <v>411</v>
      </c>
      <c r="P531" s="30" t="s">
        <v>1573</v>
      </c>
      <c r="Q531" s="9"/>
      <c r="R531" s="9"/>
      <c r="S531" s="9"/>
      <c r="U531" s="28" t="s">
        <v>1117</v>
      </c>
      <c r="V531" s="28" t="s">
        <v>2161</v>
      </c>
    </row>
    <row r="532" spans="1:22" ht="18" customHeight="1" x14ac:dyDescent="0.25">
      <c r="A532" s="7" t="s">
        <v>1644</v>
      </c>
      <c r="B532" s="4" t="s">
        <v>2839</v>
      </c>
      <c r="C532" s="5" t="s">
        <v>1118</v>
      </c>
      <c r="D532" s="27" t="s">
        <v>1571</v>
      </c>
      <c r="E532" s="28" t="s">
        <v>1572</v>
      </c>
      <c r="F532" s="34">
        <v>36</v>
      </c>
      <c r="G532" s="28" t="s">
        <v>2508</v>
      </c>
      <c r="H532" s="30" t="s">
        <v>1573</v>
      </c>
      <c r="I532" s="31">
        <f t="shared" ref="I532:I533" si="294">F532*1000/0.0025*0.37</f>
        <v>5328000</v>
      </c>
      <c r="J532" s="31">
        <f t="shared" ref="J532:J533" si="295">F532*1000/0.0025*15.5</f>
        <v>223200000</v>
      </c>
      <c r="K532" s="31">
        <f t="shared" ref="K532:K533" si="296">F532*1000/0.0025*1923</f>
        <v>27691200000</v>
      </c>
      <c r="N532" s="9" t="s">
        <v>77</v>
      </c>
      <c r="P532" s="30" t="s">
        <v>1573</v>
      </c>
      <c r="Q532" s="9"/>
      <c r="R532" s="9"/>
      <c r="S532" s="9"/>
      <c r="U532" s="28" t="s">
        <v>2163</v>
      </c>
      <c r="V532" s="28" t="s">
        <v>2164</v>
      </c>
    </row>
    <row r="533" spans="1:22" ht="18" customHeight="1" x14ac:dyDescent="0.25">
      <c r="A533" s="7" t="s">
        <v>1644</v>
      </c>
      <c r="B533" s="4" t="s">
        <v>2840</v>
      </c>
      <c r="C533" s="5" t="s">
        <v>1119</v>
      </c>
      <c r="D533" s="27" t="s">
        <v>1571</v>
      </c>
      <c r="E533" s="28" t="s">
        <v>1572</v>
      </c>
      <c r="F533" s="34">
        <v>50</v>
      </c>
      <c r="G533" s="28" t="s">
        <v>2508</v>
      </c>
      <c r="H533" s="30" t="s">
        <v>1573</v>
      </c>
      <c r="I533" s="31">
        <f t="shared" si="294"/>
        <v>7400000</v>
      </c>
      <c r="J533" s="31">
        <f t="shared" si="295"/>
        <v>310000000</v>
      </c>
      <c r="K533" s="31">
        <f t="shared" si="296"/>
        <v>38460000000</v>
      </c>
      <c r="N533" s="28" t="s">
        <v>86</v>
      </c>
      <c r="P533" s="30" t="s">
        <v>1573</v>
      </c>
      <c r="Q533" s="9"/>
      <c r="R533" s="9" t="s">
        <v>1119</v>
      </c>
      <c r="S533" s="9"/>
      <c r="U533" s="28" t="s">
        <v>1120</v>
      </c>
      <c r="V533" s="28" t="s">
        <v>2165</v>
      </c>
    </row>
    <row r="534" spans="1:22" ht="18" customHeight="1" x14ac:dyDescent="0.25">
      <c r="A534" s="7" t="s">
        <v>1597</v>
      </c>
      <c r="B534" s="4" t="s">
        <v>2841</v>
      </c>
      <c r="C534" s="5" t="s">
        <v>1121</v>
      </c>
      <c r="D534" s="27" t="s">
        <v>1571</v>
      </c>
      <c r="F534" s="29" t="s">
        <v>77</v>
      </c>
      <c r="H534" s="30" t="s">
        <v>1573</v>
      </c>
      <c r="I534" s="39"/>
      <c r="J534" s="39"/>
      <c r="K534" s="39"/>
      <c r="N534" s="9" t="s">
        <v>77</v>
      </c>
      <c r="P534" s="30" t="s">
        <v>1573</v>
      </c>
      <c r="Q534" s="9"/>
      <c r="R534" s="9"/>
      <c r="S534" s="9"/>
      <c r="T534" s="33" t="s">
        <v>1121</v>
      </c>
      <c r="U534" s="28" t="s">
        <v>1122</v>
      </c>
      <c r="V534" s="28" t="s">
        <v>2120</v>
      </c>
    </row>
    <row r="535" spans="1:22" ht="18" customHeight="1" x14ac:dyDescent="0.25">
      <c r="A535" s="7" t="s">
        <v>1581</v>
      </c>
      <c r="B535" s="4" t="s">
        <v>2842</v>
      </c>
      <c r="C535" s="5" t="s">
        <v>1123</v>
      </c>
      <c r="D535" s="27" t="s">
        <v>1571</v>
      </c>
      <c r="E535" s="28" t="s">
        <v>1572</v>
      </c>
      <c r="F535" s="34">
        <v>7.4999999999999997E-2</v>
      </c>
      <c r="G535" s="28" t="s">
        <v>2508</v>
      </c>
      <c r="H535" s="30" t="s">
        <v>1573</v>
      </c>
      <c r="I535" s="31">
        <f>F535*1000/0.0025*0.37</f>
        <v>11100</v>
      </c>
      <c r="J535" s="31">
        <f>F535*1000/0.0025*15.5</f>
        <v>465000</v>
      </c>
      <c r="K535" s="31">
        <f>F535*1000/0.0025*1923</f>
        <v>57690000</v>
      </c>
      <c r="N535" s="9" t="s">
        <v>77</v>
      </c>
      <c r="P535" s="30" t="s">
        <v>1573</v>
      </c>
      <c r="Q535" s="9"/>
      <c r="R535" s="9"/>
      <c r="S535" s="9"/>
      <c r="U535" s="28" t="e">
        <f>VLOOKUP(#REF!,#REF!,3,FALSE)</f>
        <v>#REF!</v>
      </c>
      <c r="V535" s="28" t="e">
        <f>VLOOKUP(#REF!,#REF!,4,FALSE)</f>
        <v>#REF!</v>
      </c>
    </row>
    <row r="536" spans="1:22" ht="18" customHeight="1" x14ac:dyDescent="0.25">
      <c r="A536" s="7" t="s">
        <v>1574</v>
      </c>
      <c r="B536" s="4" t="s">
        <v>2843</v>
      </c>
      <c r="C536" s="5" t="s">
        <v>1124</v>
      </c>
      <c r="D536" s="27" t="s">
        <v>0</v>
      </c>
      <c r="E536" s="28" t="s">
        <v>1599</v>
      </c>
      <c r="F536" s="29">
        <v>30</v>
      </c>
      <c r="G536" s="9" t="s">
        <v>1609</v>
      </c>
      <c r="H536" s="30" t="s">
        <v>1573</v>
      </c>
      <c r="I536" s="31">
        <f t="shared" ref="I536:I537" si="297">F536/0.0025*0.37</f>
        <v>4440</v>
      </c>
      <c r="J536" s="31">
        <f t="shared" ref="J536:J537" si="298">F536/0.0025*15.5</f>
        <v>186000</v>
      </c>
      <c r="K536" s="31">
        <f t="shared" ref="K536:K537" si="299">F536/0.0025*1923</f>
        <v>23076000</v>
      </c>
      <c r="Q536" s="9"/>
      <c r="R536" s="9"/>
      <c r="S536" s="9"/>
      <c r="U536" s="28" t="s">
        <v>1125</v>
      </c>
      <c r="V536" s="28" t="s">
        <v>1927</v>
      </c>
    </row>
    <row r="537" spans="1:22" ht="18" customHeight="1" x14ac:dyDescent="0.25">
      <c r="A537" s="7" t="s">
        <v>1591</v>
      </c>
      <c r="B537" s="4" t="s">
        <v>2844</v>
      </c>
      <c r="C537" s="5" t="s">
        <v>1126</v>
      </c>
      <c r="D537" s="27" t="s">
        <v>0</v>
      </c>
      <c r="E537" s="28" t="s">
        <v>1599</v>
      </c>
      <c r="F537" s="29">
        <v>30</v>
      </c>
      <c r="G537" s="9" t="s">
        <v>1609</v>
      </c>
      <c r="H537" s="30" t="s">
        <v>1573</v>
      </c>
      <c r="I537" s="31">
        <f t="shared" si="297"/>
        <v>4440</v>
      </c>
      <c r="J537" s="31">
        <f t="shared" si="298"/>
        <v>186000</v>
      </c>
      <c r="K537" s="31">
        <f t="shared" si="299"/>
        <v>23076000</v>
      </c>
      <c r="Q537" s="9"/>
      <c r="R537" s="9"/>
      <c r="S537" s="9"/>
      <c r="U537" s="28" t="s">
        <v>2166</v>
      </c>
      <c r="V537" s="28" t="s">
        <v>1778</v>
      </c>
    </row>
    <row r="538" spans="1:22" ht="18" customHeight="1" x14ac:dyDescent="0.25">
      <c r="A538" s="7" t="s">
        <v>1628</v>
      </c>
      <c r="B538" s="6" t="s">
        <v>1127</v>
      </c>
      <c r="C538" s="5" t="s">
        <v>1128</v>
      </c>
      <c r="D538" s="27" t="s">
        <v>1571</v>
      </c>
      <c r="E538" s="28" t="s">
        <v>1572</v>
      </c>
      <c r="F538" s="34">
        <v>7</v>
      </c>
      <c r="G538" s="28" t="s">
        <v>2508</v>
      </c>
      <c r="H538" s="30" t="s">
        <v>1573</v>
      </c>
      <c r="I538" s="31">
        <f>F538*1000/0.0025*0.37</f>
        <v>1036000</v>
      </c>
      <c r="J538" s="31">
        <f>F538*1000/0.0025*15.5</f>
        <v>43400000</v>
      </c>
      <c r="K538" s="31">
        <f>F538*1000/0.0025*1923</f>
        <v>5384400000</v>
      </c>
      <c r="M538" s="28" t="s">
        <v>1572</v>
      </c>
      <c r="N538" s="40">
        <v>280</v>
      </c>
      <c r="O538" s="41" t="s">
        <v>1651</v>
      </c>
      <c r="P538" s="30" t="s">
        <v>1573</v>
      </c>
      <c r="Q538" s="9"/>
      <c r="R538" s="9"/>
      <c r="S538" s="9"/>
      <c r="U538" s="28" t="s">
        <v>1129</v>
      </c>
      <c r="V538" s="28" t="s">
        <v>2167</v>
      </c>
    </row>
    <row r="539" spans="1:22" ht="18" customHeight="1" x14ac:dyDescent="0.25">
      <c r="A539" s="7" t="s">
        <v>1591</v>
      </c>
      <c r="B539" s="6" t="s">
        <v>1130</v>
      </c>
      <c r="C539" s="5" t="s">
        <v>1131</v>
      </c>
      <c r="F539" s="29" t="s">
        <v>1608</v>
      </c>
      <c r="I539" s="39"/>
      <c r="J539" s="39"/>
      <c r="K539" s="39"/>
      <c r="Q539" s="9"/>
      <c r="R539" s="9"/>
      <c r="S539" s="9"/>
      <c r="U539" s="28">
        <v>0</v>
      </c>
      <c r="V539" s="28">
        <v>0</v>
      </c>
    </row>
    <row r="540" spans="1:22" ht="18" customHeight="1" x14ac:dyDescent="0.25">
      <c r="A540" s="7" t="s">
        <v>1644</v>
      </c>
      <c r="B540" s="4" t="s">
        <v>2845</v>
      </c>
      <c r="C540" s="5" t="s">
        <v>1132</v>
      </c>
      <c r="D540" s="27" t="s">
        <v>1571</v>
      </c>
      <c r="E540" s="28" t="s">
        <v>1572</v>
      </c>
      <c r="F540" s="34">
        <v>8.3000000000000007</v>
      </c>
      <c r="G540" s="28" t="s">
        <v>2508</v>
      </c>
      <c r="H540" s="30" t="s">
        <v>1573</v>
      </c>
      <c r="I540" s="31">
        <f t="shared" ref="I540:I544" si="300">F540*1000/0.0025*0.37</f>
        <v>1228400</v>
      </c>
      <c r="J540" s="31">
        <f t="shared" ref="J540:J544" si="301">F540*1000/0.0025*15.5</f>
        <v>51460000</v>
      </c>
      <c r="K540" s="31">
        <f t="shared" ref="K540:K544" si="302">F540*1000/0.0025*1923</f>
        <v>6384360000</v>
      </c>
      <c r="N540" s="9" t="s">
        <v>77</v>
      </c>
      <c r="P540" s="30" t="s">
        <v>1573</v>
      </c>
      <c r="Q540" s="9"/>
      <c r="R540" s="9"/>
      <c r="S540" s="9"/>
      <c r="T540" s="33" t="s">
        <v>1132</v>
      </c>
      <c r="U540" s="28" t="s">
        <v>1122</v>
      </c>
      <c r="V540" s="28" t="s">
        <v>2120</v>
      </c>
    </row>
    <row r="541" spans="1:22" ht="18" customHeight="1" x14ac:dyDescent="0.25">
      <c r="A541" s="7" t="s">
        <v>1594</v>
      </c>
      <c r="B541" s="6" t="s">
        <v>1133</v>
      </c>
      <c r="C541" s="5" t="s">
        <v>1134</v>
      </c>
      <c r="D541" s="27" t="s">
        <v>1571</v>
      </c>
      <c r="E541" s="28" t="s">
        <v>1572</v>
      </c>
      <c r="F541" s="34">
        <v>1.42</v>
      </c>
      <c r="G541" s="28" t="s">
        <v>2508</v>
      </c>
      <c r="H541" s="30" t="s">
        <v>1573</v>
      </c>
      <c r="I541" s="31">
        <f t="shared" si="300"/>
        <v>210160</v>
      </c>
      <c r="J541" s="31">
        <f t="shared" si="301"/>
        <v>8804000</v>
      </c>
      <c r="K541" s="31">
        <f t="shared" si="302"/>
        <v>1092264000</v>
      </c>
      <c r="N541" s="9" t="s">
        <v>77</v>
      </c>
      <c r="P541" s="30" t="s">
        <v>1573</v>
      </c>
      <c r="Q541" s="9"/>
      <c r="R541" s="9" t="s">
        <v>1134</v>
      </c>
      <c r="S541" s="9"/>
      <c r="U541" s="28" t="s">
        <v>2168</v>
      </c>
      <c r="V541" s="28" t="s">
        <v>2169</v>
      </c>
    </row>
    <row r="542" spans="1:22" ht="18" customHeight="1" x14ac:dyDescent="0.25">
      <c r="A542" s="7" t="s">
        <v>1634</v>
      </c>
      <c r="B542" s="4" t="s">
        <v>2846</v>
      </c>
      <c r="C542" s="5" t="s">
        <v>1135</v>
      </c>
      <c r="D542" s="27" t="s">
        <v>1578</v>
      </c>
      <c r="E542" s="28" t="s">
        <v>1579</v>
      </c>
      <c r="F542" s="42">
        <v>0.42</v>
      </c>
      <c r="G542" s="28" t="s">
        <v>2508</v>
      </c>
      <c r="H542" s="30" t="s">
        <v>1573</v>
      </c>
      <c r="I542" s="31">
        <f t="shared" si="300"/>
        <v>62160</v>
      </c>
      <c r="J542" s="31">
        <f t="shared" si="301"/>
        <v>2604000</v>
      </c>
      <c r="K542" s="31">
        <f t="shared" si="302"/>
        <v>323064000</v>
      </c>
      <c r="Q542" s="9"/>
      <c r="R542" s="9"/>
      <c r="S542" s="9"/>
      <c r="U542" s="28" t="s">
        <v>766</v>
      </c>
      <c r="V542" s="28" t="s">
        <v>2046</v>
      </c>
    </row>
    <row r="543" spans="1:22" ht="18" customHeight="1" x14ac:dyDescent="0.25">
      <c r="A543" s="7" t="s">
        <v>1586</v>
      </c>
      <c r="B543" s="4" t="s">
        <v>2847</v>
      </c>
      <c r="C543" s="5" t="s">
        <v>1136</v>
      </c>
      <c r="D543" s="27" t="s">
        <v>1571</v>
      </c>
      <c r="E543" s="28" t="s">
        <v>1572</v>
      </c>
      <c r="F543" s="34">
        <v>6.95</v>
      </c>
      <c r="G543" s="28" t="s">
        <v>2508</v>
      </c>
      <c r="H543" s="30" t="s">
        <v>1573</v>
      </c>
      <c r="I543" s="31">
        <f t="shared" si="300"/>
        <v>1028600</v>
      </c>
      <c r="J543" s="31">
        <f t="shared" si="301"/>
        <v>43090000</v>
      </c>
      <c r="K543" s="31">
        <f t="shared" si="302"/>
        <v>5345940000</v>
      </c>
      <c r="N543" s="9" t="s">
        <v>77</v>
      </c>
      <c r="P543" s="30" t="s">
        <v>1573</v>
      </c>
      <c r="Q543" s="9"/>
      <c r="R543" s="9"/>
      <c r="S543" s="9"/>
      <c r="U543" s="28" t="s">
        <v>1137</v>
      </c>
      <c r="V543" s="28" t="s">
        <v>1962</v>
      </c>
    </row>
    <row r="544" spans="1:22" ht="18" customHeight="1" x14ac:dyDescent="0.25">
      <c r="A544" s="7" t="s">
        <v>1644</v>
      </c>
      <c r="B544" s="4" t="s">
        <v>2848</v>
      </c>
      <c r="C544" s="5" t="s">
        <v>1138</v>
      </c>
      <c r="D544" s="27" t="s">
        <v>1571</v>
      </c>
      <c r="E544" s="28" t="s">
        <v>1572</v>
      </c>
      <c r="F544" s="34">
        <v>40</v>
      </c>
      <c r="G544" s="28" t="s">
        <v>2508</v>
      </c>
      <c r="H544" s="30" t="s">
        <v>1573</v>
      </c>
      <c r="I544" s="31">
        <f t="shared" si="300"/>
        <v>5920000</v>
      </c>
      <c r="J544" s="31">
        <f t="shared" si="301"/>
        <v>248000000</v>
      </c>
      <c r="K544" s="31">
        <f t="shared" si="302"/>
        <v>30768000000</v>
      </c>
      <c r="N544" s="9" t="s">
        <v>77</v>
      </c>
      <c r="P544" s="30" t="s">
        <v>1573</v>
      </c>
      <c r="Q544" s="9"/>
      <c r="R544" s="9"/>
      <c r="S544" s="9"/>
      <c r="T544" s="33" t="s">
        <v>1138</v>
      </c>
      <c r="U544" s="28" t="s">
        <v>1107</v>
      </c>
      <c r="V544" s="28" t="s">
        <v>2069</v>
      </c>
    </row>
    <row r="545" spans="1:22" ht="18" customHeight="1" x14ac:dyDescent="0.25">
      <c r="A545" s="7" t="s">
        <v>1610</v>
      </c>
      <c r="B545" s="4" t="s">
        <v>2849</v>
      </c>
      <c r="C545" s="5" t="s">
        <v>1139</v>
      </c>
      <c r="D545" s="27" t="s">
        <v>1571</v>
      </c>
      <c r="E545" s="28" t="s">
        <v>1572</v>
      </c>
      <c r="F545" s="29">
        <v>220</v>
      </c>
      <c r="G545" s="9" t="s">
        <v>1609</v>
      </c>
      <c r="H545" s="30" t="s">
        <v>1573</v>
      </c>
      <c r="I545" s="31">
        <f>F545/0.0025*0.37</f>
        <v>32560</v>
      </c>
      <c r="J545" s="31">
        <f>F545/0.0025*15.5</f>
        <v>1364000</v>
      </c>
      <c r="K545" s="31">
        <f>F545/0.0025*1923</f>
        <v>169224000</v>
      </c>
      <c r="N545" s="9" t="s">
        <v>77</v>
      </c>
      <c r="P545" s="30" t="s">
        <v>1573</v>
      </c>
      <c r="Q545" s="9"/>
      <c r="R545" s="9"/>
      <c r="S545" s="9"/>
      <c r="U545" s="28" t="s">
        <v>2170</v>
      </c>
      <c r="V545" s="28" t="s">
        <v>2171</v>
      </c>
    </row>
    <row r="546" spans="1:22" ht="18" customHeight="1" x14ac:dyDescent="0.25">
      <c r="A546" s="7" t="s">
        <v>1585</v>
      </c>
      <c r="B546" s="6" t="s">
        <v>1140</v>
      </c>
      <c r="C546" s="5" t="s">
        <v>1141</v>
      </c>
      <c r="D546" s="27" t="s">
        <v>1571</v>
      </c>
      <c r="E546" s="28" t="s">
        <v>1572</v>
      </c>
      <c r="F546" s="34">
        <v>2.25</v>
      </c>
      <c r="G546" s="28" t="s">
        <v>2508</v>
      </c>
      <c r="H546" s="30" t="s">
        <v>1573</v>
      </c>
      <c r="I546" s="31">
        <f>F546*1000/0.0025*0.37</f>
        <v>333000</v>
      </c>
      <c r="J546" s="31">
        <f>F546*1000/0.0025*15.5</f>
        <v>13950000</v>
      </c>
      <c r="K546" s="31">
        <f>F546*1000/0.0025*1923</f>
        <v>1730700000</v>
      </c>
      <c r="N546" s="9" t="s">
        <v>77</v>
      </c>
      <c r="P546" s="30" t="s">
        <v>1573</v>
      </c>
      <c r="Q546" s="9"/>
      <c r="R546" s="9"/>
      <c r="S546" s="9"/>
      <c r="U546" s="28" t="s">
        <v>2172</v>
      </c>
      <c r="V546" s="28" t="s">
        <v>2173</v>
      </c>
    </row>
    <row r="547" spans="1:22" ht="18" customHeight="1" x14ac:dyDescent="0.25">
      <c r="A547" s="7" t="s">
        <v>1634</v>
      </c>
      <c r="B547" s="4" t="s">
        <v>2850</v>
      </c>
      <c r="C547" s="5" t="s">
        <v>1142</v>
      </c>
      <c r="F547" s="29" t="s">
        <v>1608</v>
      </c>
      <c r="H547" s="30" t="s">
        <v>1573</v>
      </c>
      <c r="I547" s="39"/>
      <c r="J547" s="39"/>
      <c r="K547" s="39"/>
      <c r="Q547" s="9"/>
      <c r="R547" s="9"/>
      <c r="S547" s="9"/>
      <c r="U547" s="28">
        <v>0</v>
      </c>
      <c r="V547" s="28">
        <v>0</v>
      </c>
    </row>
    <row r="548" spans="1:22" ht="18" customHeight="1" x14ac:dyDescent="0.25">
      <c r="A548" s="7" t="s">
        <v>1580</v>
      </c>
      <c r="B548" s="6" t="s">
        <v>1143</v>
      </c>
      <c r="C548" s="5" t="s">
        <v>1144</v>
      </c>
      <c r="D548" s="27" t="s">
        <v>0</v>
      </c>
      <c r="F548" s="34">
        <v>1.5E-3</v>
      </c>
      <c r="G548" s="28" t="s">
        <v>2508</v>
      </c>
      <c r="H548" s="30" t="s">
        <v>1573</v>
      </c>
      <c r="I548" s="31">
        <f>F548*1000/0.0025*0.37</f>
        <v>222</v>
      </c>
      <c r="J548" s="31">
        <f>F548*1000/0.0025*15.5</f>
        <v>9300</v>
      </c>
      <c r="K548" s="31">
        <f>F548*1000/0.0025*1923</f>
        <v>1153800</v>
      </c>
      <c r="Q548" s="9"/>
      <c r="R548" s="9"/>
      <c r="S548" s="9"/>
      <c r="T548" s="33" t="s">
        <v>1144</v>
      </c>
      <c r="U548" s="28">
        <v>0</v>
      </c>
      <c r="V548" s="28">
        <v>0</v>
      </c>
    </row>
    <row r="549" spans="1:22" ht="18" customHeight="1" x14ac:dyDescent="0.25">
      <c r="A549" s="6" t="s">
        <v>1591</v>
      </c>
      <c r="B549" s="6" t="s">
        <v>1145</v>
      </c>
      <c r="C549" s="5" t="s">
        <v>1146</v>
      </c>
      <c r="F549" s="29" t="s">
        <v>1608</v>
      </c>
      <c r="H549" s="30" t="s">
        <v>1573</v>
      </c>
      <c r="I549" s="39"/>
      <c r="J549" s="39"/>
      <c r="K549" s="39"/>
      <c r="Q549" s="9"/>
      <c r="R549" s="9"/>
      <c r="S549" s="9"/>
      <c r="U549" s="28">
        <v>0</v>
      </c>
      <c r="V549" s="28">
        <v>0</v>
      </c>
    </row>
    <row r="550" spans="1:22" ht="18" customHeight="1" x14ac:dyDescent="0.25">
      <c r="B550" s="4" t="s">
        <v>2851</v>
      </c>
      <c r="C550" s="5" t="s">
        <v>1147</v>
      </c>
      <c r="F550" s="29" t="s">
        <v>1608</v>
      </c>
      <c r="H550" s="30" t="s">
        <v>1573</v>
      </c>
      <c r="I550" s="39"/>
      <c r="J550" s="39"/>
      <c r="K550" s="39"/>
      <c r="Q550" s="9"/>
      <c r="R550" s="9"/>
      <c r="S550" s="9"/>
      <c r="U550" s="28">
        <v>0</v>
      </c>
      <c r="V550" s="28">
        <v>0</v>
      </c>
    </row>
    <row r="551" spans="1:22" ht="18" customHeight="1" x14ac:dyDescent="0.25">
      <c r="A551" s="7" t="s">
        <v>1610</v>
      </c>
      <c r="B551" s="5" t="s">
        <v>1148</v>
      </c>
      <c r="C551" s="5" t="s">
        <v>1149</v>
      </c>
      <c r="D551" s="27" t="s">
        <v>0</v>
      </c>
      <c r="E551" s="36" t="s">
        <v>1601</v>
      </c>
      <c r="F551" s="29">
        <v>9</v>
      </c>
      <c r="G551" s="9" t="s">
        <v>1609</v>
      </c>
      <c r="H551" s="30" t="s">
        <v>1573</v>
      </c>
      <c r="I551" s="31">
        <f t="shared" ref="I551:I552" si="303">F551/0.0025*0.37</f>
        <v>1332</v>
      </c>
      <c r="J551" s="31">
        <f t="shared" ref="J551:J552" si="304">F551/0.0025*15.5</f>
        <v>55800</v>
      </c>
      <c r="K551" s="31">
        <f t="shared" ref="K551:K552" si="305">F551/0.0025*1923</f>
        <v>6922800</v>
      </c>
      <c r="Q551" s="9"/>
      <c r="R551" s="9"/>
      <c r="S551" s="9"/>
      <c r="U551" s="28" t="s">
        <v>1150</v>
      </c>
      <c r="V551" s="28" t="s">
        <v>2174</v>
      </c>
    </row>
    <row r="552" spans="1:22" ht="18" customHeight="1" x14ac:dyDescent="0.25">
      <c r="A552" s="7" t="s">
        <v>1607</v>
      </c>
      <c r="B552" s="6" t="s">
        <v>1151</v>
      </c>
      <c r="C552" s="5" t="s">
        <v>1152</v>
      </c>
      <c r="D552" s="27" t="s">
        <v>1571</v>
      </c>
      <c r="E552" s="28" t="s">
        <v>1572</v>
      </c>
      <c r="F552" s="29">
        <v>830</v>
      </c>
      <c r="G552" s="9" t="s">
        <v>1609</v>
      </c>
      <c r="H552" s="30" t="s">
        <v>1573</v>
      </c>
      <c r="I552" s="31">
        <f t="shared" si="303"/>
        <v>122840</v>
      </c>
      <c r="J552" s="31">
        <f t="shared" si="304"/>
        <v>5146000</v>
      </c>
      <c r="K552" s="31">
        <f t="shared" si="305"/>
        <v>638436000</v>
      </c>
      <c r="N552" s="9" t="s">
        <v>77</v>
      </c>
      <c r="P552" s="30" t="s">
        <v>1573</v>
      </c>
      <c r="Q552" s="9"/>
      <c r="R552" s="9"/>
      <c r="S552" s="9"/>
      <c r="U552" s="28" t="s">
        <v>2175</v>
      </c>
      <c r="V552" s="28" t="s">
        <v>2176</v>
      </c>
    </row>
    <row r="553" spans="1:22" ht="18" customHeight="1" x14ac:dyDescent="0.25">
      <c r="A553" s="6" t="s">
        <v>1588</v>
      </c>
      <c r="B553" s="6" t="s">
        <v>1153</v>
      </c>
      <c r="C553" s="5" t="s">
        <v>1154</v>
      </c>
      <c r="D553" s="27" t="s">
        <v>1571</v>
      </c>
      <c r="E553" s="28" t="s">
        <v>1572</v>
      </c>
      <c r="F553" s="34">
        <v>3.75</v>
      </c>
      <c r="G553" s="28" t="s">
        <v>2508</v>
      </c>
      <c r="H553" s="30" t="s">
        <v>1573</v>
      </c>
      <c r="I553" s="31">
        <f t="shared" ref="I553:I554" si="306">F553*1000/0.0025*0.37</f>
        <v>555000</v>
      </c>
      <c r="J553" s="31">
        <f t="shared" ref="J553:J554" si="307">F553*1000/0.0025*15.5</f>
        <v>23250000</v>
      </c>
      <c r="K553" s="31">
        <f t="shared" ref="K553:K554" si="308">F553*1000/0.0025*1923</f>
        <v>2884500000</v>
      </c>
      <c r="N553" s="9" t="s">
        <v>77</v>
      </c>
      <c r="P553" s="30" t="s">
        <v>1573</v>
      </c>
      <c r="Q553" s="9"/>
      <c r="R553" s="9"/>
      <c r="S553" s="9"/>
      <c r="U553" s="28" t="s">
        <v>2177</v>
      </c>
      <c r="V553" s="28" t="s">
        <v>1848</v>
      </c>
    </row>
    <row r="554" spans="1:22" ht="18" customHeight="1" x14ac:dyDescent="0.25">
      <c r="A554" s="7" t="s">
        <v>1624</v>
      </c>
      <c r="B554" s="6" t="s">
        <v>1155</v>
      </c>
      <c r="C554" s="5" t="s">
        <v>1156</v>
      </c>
      <c r="D554" s="27" t="s">
        <v>1571</v>
      </c>
      <c r="E554" s="28" t="s">
        <v>1572</v>
      </c>
      <c r="F554" s="34">
        <v>3.5</v>
      </c>
      <c r="G554" s="28" t="s">
        <v>2508</v>
      </c>
      <c r="H554" s="30" t="s">
        <v>1573</v>
      </c>
      <c r="I554" s="31">
        <f t="shared" si="306"/>
        <v>518000</v>
      </c>
      <c r="J554" s="31">
        <f t="shared" si="307"/>
        <v>21700000</v>
      </c>
      <c r="K554" s="31">
        <f t="shared" si="308"/>
        <v>2692200000</v>
      </c>
      <c r="N554" s="9" t="s">
        <v>77</v>
      </c>
      <c r="P554" s="30" t="s">
        <v>1573</v>
      </c>
      <c r="Q554" s="9"/>
      <c r="R554" s="9"/>
      <c r="S554" s="9"/>
      <c r="T554" s="33" t="s">
        <v>1156</v>
      </c>
      <c r="U554" s="28" t="s">
        <v>2178</v>
      </c>
      <c r="V554" s="28" t="s">
        <v>2179</v>
      </c>
    </row>
    <row r="555" spans="1:22" ht="18" customHeight="1" x14ac:dyDescent="0.25">
      <c r="A555" s="7" t="s">
        <v>1586</v>
      </c>
      <c r="B555" s="6" t="s">
        <v>1157</v>
      </c>
      <c r="C555" s="5" t="s">
        <v>1158</v>
      </c>
      <c r="D555" s="27" t="s">
        <v>1571</v>
      </c>
      <c r="F555" s="29" t="s">
        <v>77</v>
      </c>
      <c r="H555" s="30" t="s">
        <v>1573</v>
      </c>
      <c r="I555" s="39"/>
      <c r="J555" s="39"/>
      <c r="K555" s="39"/>
      <c r="N555" s="9" t="s">
        <v>77</v>
      </c>
      <c r="P555" s="30" t="s">
        <v>1573</v>
      </c>
      <c r="Q555" s="9"/>
      <c r="R555" s="9"/>
      <c r="S555" s="9"/>
      <c r="U555" s="28" t="s">
        <v>2180</v>
      </c>
      <c r="V555" s="28" t="s">
        <v>1722</v>
      </c>
    </row>
    <row r="556" spans="1:22" ht="18" customHeight="1" x14ac:dyDescent="0.25">
      <c r="A556" s="6" t="s">
        <v>1588</v>
      </c>
      <c r="B556" s="5" t="s">
        <v>1159</v>
      </c>
      <c r="C556" s="5" t="s">
        <v>1160</v>
      </c>
      <c r="D556" s="27" t="s">
        <v>0</v>
      </c>
      <c r="E556" s="36" t="s">
        <v>2503</v>
      </c>
      <c r="F556" s="29">
        <v>2.5000000000000001E-3</v>
      </c>
      <c r="G556" s="9" t="s">
        <v>1609</v>
      </c>
      <c r="H556" s="30" t="s">
        <v>2504</v>
      </c>
      <c r="I556" s="37">
        <f t="shared" ref="I556:I557" si="309">F556/0.0025*0.37</f>
        <v>0.37</v>
      </c>
      <c r="J556" s="31">
        <f t="shared" ref="J556:J557" si="310">F556/0.0025*15.5</f>
        <v>15.5</v>
      </c>
      <c r="K556" s="31">
        <f t="shared" ref="K556:K557" si="311">F556/0.0025*1923</f>
        <v>1923</v>
      </c>
      <c r="Q556" s="9"/>
      <c r="R556" s="9"/>
      <c r="S556" s="9"/>
      <c r="U556" s="28" t="s">
        <v>2181</v>
      </c>
      <c r="V556" s="28" t="s">
        <v>2182</v>
      </c>
    </row>
    <row r="557" spans="1:22" ht="18" customHeight="1" x14ac:dyDescent="0.25">
      <c r="A557" s="7" t="s">
        <v>1576</v>
      </c>
      <c r="B557" s="4" t="s">
        <v>2852</v>
      </c>
      <c r="C557" s="5" t="s">
        <v>1161</v>
      </c>
      <c r="D557" s="27" t="s">
        <v>1571</v>
      </c>
      <c r="E557" s="28" t="s">
        <v>1572</v>
      </c>
      <c r="F557" s="29">
        <v>330</v>
      </c>
      <c r="G557" s="9" t="s">
        <v>1609</v>
      </c>
      <c r="H557" s="30" t="s">
        <v>1573</v>
      </c>
      <c r="I557" s="31">
        <f t="shared" si="309"/>
        <v>48840</v>
      </c>
      <c r="J557" s="31">
        <f t="shared" si="310"/>
        <v>2046000</v>
      </c>
      <c r="K557" s="31">
        <f t="shared" si="311"/>
        <v>253836000</v>
      </c>
      <c r="N557" s="28" t="s">
        <v>1652</v>
      </c>
      <c r="O557" s="28" t="s">
        <v>1648</v>
      </c>
      <c r="P557" s="30" t="s">
        <v>1573</v>
      </c>
      <c r="Q557" s="9"/>
      <c r="R557" s="9"/>
      <c r="S557" s="9"/>
      <c r="U557" s="28" t="s">
        <v>2183</v>
      </c>
      <c r="V557" s="28" t="s">
        <v>2184</v>
      </c>
    </row>
    <row r="558" spans="1:22" ht="18" customHeight="1" x14ac:dyDescent="0.25">
      <c r="A558" s="6" t="s">
        <v>1591</v>
      </c>
      <c r="B558" s="4" t="s">
        <v>2853</v>
      </c>
      <c r="C558" s="5" t="s">
        <v>1162</v>
      </c>
      <c r="F558" s="29" t="s">
        <v>1608</v>
      </c>
      <c r="H558" s="30" t="s">
        <v>1573</v>
      </c>
      <c r="I558" s="39"/>
      <c r="J558" s="39"/>
      <c r="K558" s="39"/>
      <c r="Q558" s="9"/>
      <c r="R558" s="9"/>
      <c r="S558" s="9"/>
      <c r="U558" s="28">
        <v>0</v>
      </c>
      <c r="V558" s="28">
        <v>0</v>
      </c>
    </row>
    <row r="559" spans="1:22" ht="18" customHeight="1" x14ac:dyDescent="0.25">
      <c r="A559" s="7" t="s">
        <v>1594</v>
      </c>
      <c r="B559" s="4" t="s">
        <v>2854</v>
      </c>
      <c r="C559" s="5" t="s">
        <v>1163</v>
      </c>
      <c r="D559" s="27" t="s">
        <v>1571</v>
      </c>
      <c r="F559" s="29" t="s">
        <v>77</v>
      </c>
      <c r="H559" s="30" t="s">
        <v>1573</v>
      </c>
      <c r="I559" s="39"/>
      <c r="J559" s="39"/>
      <c r="K559" s="39"/>
      <c r="N559" s="9" t="s">
        <v>77</v>
      </c>
      <c r="P559" s="30" t="s">
        <v>1573</v>
      </c>
      <c r="Q559" s="9"/>
      <c r="R559" s="9"/>
      <c r="S559" s="9"/>
      <c r="U559" s="28" t="e">
        <f>VLOOKUP(#REF!,#REF!,3,FALSE)</f>
        <v>#REF!</v>
      </c>
      <c r="V559" s="28" t="e">
        <f>VLOOKUP(#REF!,#REF!,4,FALSE)</f>
        <v>#REF!</v>
      </c>
    </row>
    <row r="560" spans="1:22" ht="18" customHeight="1" x14ac:dyDescent="0.25">
      <c r="A560" s="7" t="s">
        <v>1594</v>
      </c>
      <c r="B560" s="4" t="s">
        <v>2855</v>
      </c>
      <c r="C560" s="5" t="s">
        <v>1164</v>
      </c>
      <c r="D560" s="27" t="s">
        <v>0</v>
      </c>
      <c r="E560" s="28" t="s">
        <v>1599</v>
      </c>
      <c r="F560" s="29">
        <v>30</v>
      </c>
      <c r="G560" s="9" t="s">
        <v>1609</v>
      </c>
      <c r="H560" s="30" t="s">
        <v>1573</v>
      </c>
      <c r="I560" s="31">
        <f>F560/0.0025*0.37</f>
        <v>4440</v>
      </c>
      <c r="J560" s="31">
        <f>F560/0.0025*15.5</f>
        <v>186000</v>
      </c>
      <c r="K560" s="31">
        <f>F560/0.0025*1923</f>
        <v>23076000</v>
      </c>
      <c r="Q560" s="9"/>
      <c r="R560" s="9"/>
      <c r="S560" s="9"/>
      <c r="U560" s="28" t="s">
        <v>2185</v>
      </c>
      <c r="V560" s="28" t="s">
        <v>2186</v>
      </c>
    </row>
    <row r="561" spans="1:22" ht="18" customHeight="1" x14ac:dyDescent="0.25">
      <c r="A561" s="7" t="s">
        <v>1594</v>
      </c>
      <c r="B561" s="4" t="s">
        <v>2856</v>
      </c>
      <c r="C561" s="5" t="s">
        <v>1165</v>
      </c>
      <c r="F561" s="29" t="s">
        <v>1608</v>
      </c>
      <c r="H561" s="30" t="s">
        <v>1573</v>
      </c>
      <c r="I561" s="39"/>
      <c r="J561" s="39"/>
      <c r="K561" s="39"/>
      <c r="Q561" s="9"/>
      <c r="R561" s="9"/>
      <c r="S561" s="9"/>
      <c r="U561" s="28">
        <v>0</v>
      </c>
      <c r="V561" s="28">
        <v>0</v>
      </c>
    </row>
    <row r="562" spans="1:22" ht="18" customHeight="1" x14ac:dyDescent="0.25">
      <c r="A562" s="7" t="s">
        <v>1594</v>
      </c>
      <c r="B562" s="4" t="s">
        <v>2857</v>
      </c>
      <c r="C562" s="5" t="s">
        <v>1166</v>
      </c>
      <c r="D562" s="27" t="s">
        <v>0</v>
      </c>
      <c r="E562" s="36" t="s">
        <v>1630</v>
      </c>
      <c r="F562" s="29">
        <v>1.5</v>
      </c>
      <c r="G562" s="9" t="s">
        <v>1609</v>
      </c>
      <c r="H562" s="30" t="s">
        <v>2504</v>
      </c>
      <c r="I562" s="31">
        <f t="shared" ref="I562:I563" si="312">F562/0.0025*0.37</f>
        <v>222</v>
      </c>
      <c r="J562" s="31">
        <f t="shared" ref="J562:J563" si="313">F562/0.0025*15.5</f>
        <v>9300</v>
      </c>
      <c r="K562" s="31">
        <f t="shared" ref="K562:K563" si="314">F562/0.0025*1923</f>
        <v>1153800</v>
      </c>
      <c r="Q562" s="9"/>
      <c r="R562" s="9"/>
      <c r="S562" s="9"/>
      <c r="U562" s="28" t="s">
        <v>2187</v>
      </c>
      <c r="V562" s="28" t="s">
        <v>2171</v>
      </c>
    </row>
    <row r="563" spans="1:22" ht="18" customHeight="1" x14ac:dyDescent="0.25">
      <c r="A563" s="6" t="s">
        <v>1591</v>
      </c>
      <c r="B563" s="4" t="s">
        <v>2858</v>
      </c>
      <c r="C563" s="5" t="s">
        <v>1167</v>
      </c>
      <c r="D563" s="27" t="s">
        <v>0</v>
      </c>
      <c r="E563" s="28" t="s">
        <v>1599</v>
      </c>
      <c r="F563" s="29">
        <v>30</v>
      </c>
      <c r="G563" s="9" t="s">
        <v>1609</v>
      </c>
      <c r="H563" s="30" t="s">
        <v>1573</v>
      </c>
      <c r="I563" s="31">
        <f t="shared" si="312"/>
        <v>4440</v>
      </c>
      <c r="J563" s="31">
        <f t="shared" si="313"/>
        <v>186000</v>
      </c>
      <c r="K563" s="31">
        <f t="shared" si="314"/>
        <v>23076000</v>
      </c>
      <c r="Q563" s="9"/>
      <c r="R563" s="9"/>
      <c r="S563" s="9"/>
      <c r="U563" s="28" t="s">
        <v>2188</v>
      </c>
      <c r="V563" s="28" t="s">
        <v>1778</v>
      </c>
    </row>
    <row r="564" spans="1:22" ht="18" customHeight="1" x14ac:dyDescent="0.25">
      <c r="A564" s="7" t="s">
        <v>1580</v>
      </c>
      <c r="B564" s="4" t="s">
        <v>2859</v>
      </c>
      <c r="C564" s="5" t="s">
        <v>1168</v>
      </c>
      <c r="D564" s="27" t="s">
        <v>1571</v>
      </c>
      <c r="E564" s="28" t="s">
        <v>1572</v>
      </c>
      <c r="F564" s="38">
        <v>1.17</v>
      </c>
      <c r="G564" s="28" t="s">
        <v>2508</v>
      </c>
      <c r="H564" s="30" t="s">
        <v>1573</v>
      </c>
      <c r="I564" s="31">
        <f>F564*1000/0.0025*0.37</f>
        <v>173160</v>
      </c>
      <c r="J564" s="31">
        <f>F564*1000/0.0025*15.5</f>
        <v>7254000</v>
      </c>
      <c r="K564" s="31">
        <f>F564*1000/0.0025*1923</f>
        <v>899964000</v>
      </c>
      <c r="N564" s="28" t="s">
        <v>86</v>
      </c>
      <c r="P564" s="30" t="s">
        <v>1573</v>
      </c>
      <c r="Q564" s="9"/>
      <c r="R564" s="9"/>
      <c r="S564" s="9"/>
      <c r="U564" s="28" t="s">
        <v>2189</v>
      </c>
      <c r="V564" s="28" t="s">
        <v>2190</v>
      </c>
    </row>
    <row r="565" spans="1:22" ht="18" customHeight="1" x14ac:dyDescent="0.25">
      <c r="A565" s="7" t="s">
        <v>1591</v>
      </c>
      <c r="B565" s="6" t="s">
        <v>1169</v>
      </c>
      <c r="C565" s="5" t="s">
        <v>1170</v>
      </c>
      <c r="D565" s="27" t="s">
        <v>0</v>
      </c>
      <c r="E565" s="28" t="s">
        <v>1599</v>
      </c>
      <c r="F565" s="29">
        <v>30</v>
      </c>
      <c r="G565" s="9" t="s">
        <v>1609</v>
      </c>
      <c r="H565" s="30" t="s">
        <v>1573</v>
      </c>
      <c r="I565" s="31">
        <f t="shared" ref="I565:I571" si="315">F565/0.0025*0.37</f>
        <v>4440</v>
      </c>
      <c r="J565" s="31">
        <f t="shared" ref="J565:J571" si="316">F565/0.0025*15.5</f>
        <v>186000</v>
      </c>
      <c r="K565" s="31">
        <f t="shared" ref="K565:K571" si="317">F565/0.0025*1923</f>
        <v>23076000</v>
      </c>
      <c r="Q565" s="9"/>
      <c r="R565" s="9"/>
      <c r="S565" s="9"/>
      <c r="U565" s="28" t="s">
        <v>2191</v>
      </c>
      <c r="V565" s="28" t="s">
        <v>1778</v>
      </c>
    </row>
    <row r="566" spans="1:22" ht="18" customHeight="1" x14ac:dyDescent="0.25">
      <c r="A566" s="7" t="s">
        <v>1591</v>
      </c>
      <c r="B566" s="6" t="s">
        <v>1171</v>
      </c>
      <c r="C566" s="5" t="s">
        <v>1172</v>
      </c>
      <c r="D566" s="27" t="s">
        <v>0</v>
      </c>
      <c r="E566" s="28" t="s">
        <v>1599</v>
      </c>
      <c r="F566" s="29">
        <v>30</v>
      </c>
      <c r="G566" s="9" t="s">
        <v>1609</v>
      </c>
      <c r="H566" s="30" t="s">
        <v>1573</v>
      </c>
      <c r="I566" s="31">
        <f t="shared" si="315"/>
        <v>4440</v>
      </c>
      <c r="J566" s="31">
        <f t="shared" si="316"/>
        <v>186000</v>
      </c>
      <c r="K566" s="31">
        <f t="shared" si="317"/>
        <v>23076000</v>
      </c>
      <c r="Q566" s="9"/>
      <c r="R566" s="9"/>
      <c r="S566" s="9"/>
      <c r="U566" s="28" t="s">
        <v>2192</v>
      </c>
      <c r="V566" s="28" t="s">
        <v>1778</v>
      </c>
    </row>
    <row r="567" spans="1:22" ht="18" customHeight="1" x14ac:dyDescent="0.25">
      <c r="A567" s="7" t="s">
        <v>1591</v>
      </c>
      <c r="B567" s="4" t="s">
        <v>2860</v>
      </c>
      <c r="C567" s="5" t="s">
        <v>1173</v>
      </c>
      <c r="D567" s="27" t="s">
        <v>0</v>
      </c>
      <c r="E567" s="28" t="s">
        <v>1599</v>
      </c>
      <c r="F567" s="29">
        <v>30</v>
      </c>
      <c r="G567" s="9" t="s">
        <v>1609</v>
      </c>
      <c r="H567" s="30" t="s">
        <v>1573</v>
      </c>
      <c r="I567" s="31">
        <f t="shared" si="315"/>
        <v>4440</v>
      </c>
      <c r="J567" s="31">
        <f t="shared" si="316"/>
        <v>186000</v>
      </c>
      <c r="K567" s="31">
        <f t="shared" si="317"/>
        <v>23076000</v>
      </c>
      <c r="Q567" s="9"/>
      <c r="R567" s="9"/>
      <c r="S567" s="9"/>
      <c r="U567" s="28" t="s">
        <v>2193</v>
      </c>
      <c r="V567" s="28" t="s">
        <v>2194</v>
      </c>
    </row>
    <row r="568" spans="1:22" ht="18" customHeight="1" x14ac:dyDescent="0.25">
      <c r="A568" s="7" t="s">
        <v>1591</v>
      </c>
      <c r="B568" s="4" t="s">
        <v>2861</v>
      </c>
      <c r="C568" s="5" t="s">
        <v>1174</v>
      </c>
      <c r="D568" s="27" t="s">
        <v>0</v>
      </c>
      <c r="E568" s="28" t="s">
        <v>1599</v>
      </c>
      <c r="F568" s="29">
        <v>30</v>
      </c>
      <c r="G568" s="9" t="s">
        <v>1609</v>
      </c>
      <c r="H568" s="30" t="s">
        <v>1573</v>
      </c>
      <c r="I568" s="31">
        <f t="shared" si="315"/>
        <v>4440</v>
      </c>
      <c r="J568" s="31">
        <f t="shared" si="316"/>
        <v>186000</v>
      </c>
      <c r="K568" s="31">
        <f t="shared" si="317"/>
        <v>23076000</v>
      </c>
      <c r="Q568" s="9"/>
      <c r="R568" s="9"/>
      <c r="S568" s="9"/>
      <c r="U568" s="28" t="s">
        <v>2195</v>
      </c>
      <c r="V568" s="28" t="s">
        <v>2196</v>
      </c>
    </row>
    <row r="569" spans="1:22" ht="18" customHeight="1" x14ac:dyDescent="0.25">
      <c r="A569" s="6" t="s">
        <v>1588</v>
      </c>
      <c r="B569" s="4" t="s">
        <v>2862</v>
      </c>
      <c r="C569" s="5" t="s">
        <v>1175</v>
      </c>
      <c r="D569" s="27" t="s">
        <v>0</v>
      </c>
      <c r="E569" s="36" t="s">
        <v>2503</v>
      </c>
      <c r="F569" s="29">
        <v>2.5000000000000001E-3</v>
      </c>
      <c r="G569" s="9" t="s">
        <v>1609</v>
      </c>
      <c r="H569" s="30" t="s">
        <v>2504</v>
      </c>
      <c r="I569" s="37">
        <f t="shared" si="315"/>
        <v>0.37</v>
      </c>
      <c r="J569" s="31">
        <f t="shared" si="316"/>
        <v>15.5</v>
      </c>
      <c r="K569" s="31">
        <f t="shared" si="317"/>
        <v>1923</v>
      </c>
      <c r="Q569" s="9"/>
      <c r="R569" s="9"/>
      <c r="S569" s="9"/>
      <c r="U569" s="28" t="s">
        <v>2197</v>
      </c>
      <c r="V569" s="28" t="s">
        <v>2198</v>
      </c>
    </row>
    <row r="570" spans="1:22" ht="18" customHeight="1" x14ac:dyDescent="0.25">
      <c r="A570" s="6" t="s">
        <v>1637</v>
      </c>
      <c r="B570" s="4" t="s">
        <v>2863</v>
      </c>
      <c r="C570" s="5" t="s">
        <v>1176</v>
      </c>
      <c r="D570" s="27" t="s">
        <v>0</v>
      </c>
      <c r="E570" s="28" t="s">
        <v>1599</v>
      </c>
      <c r="F570" s="29">
        <v>30</v>
      </c>
      <c r="G570" s="9" t="s">
        <v>1609</v>
      </c>
      <c r="H570" s="30" t="s">
        <v>1573</v>
      </c>
      <c r="I570" s="31">
        <f t="shared" si="315"/>
        <v>4440</v>
      </c>
      <c r="J570" s="31">
        <f t="shared" si="316"/>
        <v>186000</v>
      </c>
      <c r="K570" s="31">
        <f t="shared" si="317"/>
        <v>23076000</v>
      </c>
      <c r="Q570" s="9"/>
      <c r="R570" s="9"/>
      <c r="S570" s="9"/>
      <c r="U570" s="28" t="s">
        <v>2199</v>
      </c>
      <c r="V570" s="28" t="s">
        <v>1712</v>
      </c>
    </row>
    <row r="571" spans="1:22" ht="18" customHeight="1" x14ac:dyDescent="0.25">
      <c r="A571" s="7" t="s">
        <v>1594</v>
      </c>
      <c r="B571" s="4" t="s">
        <v>2864</v>
      </c>
      <c r="C571" s="5" t="s">
        <v>1177</v>
      </c>
      <c r="D571" s="27" t="s">
        <v>1571</v>
      </c>
      <c r="E571" s="28" t="s">
        <v>1572</v>
      </c>
      <c r="F571" s="29">
        <v>800</v>
      </c>
      <c r="G571" s="9" t="s">
        <v>1609</v>
      </c>
      <c r="H571" s="30" t="s">
        <v>1573</v>
      </c>
      <c r="I571" s="31">
        <f t="shared" si="315"/>
        <v>118400</v>
      </c>
      <c r="J571" s="31">
        <f t="shared" si="316"/>
        <v>4960000</v>
      </c>
      <c r="K571" s="31">
        <f t="shared" si="317"/>
        <v>615360000</v>
      </c>
      <c r="N571" s="35" t="s">
        <v>411</v>
      </c>
      <c r="P571" s="30" t="s">
        <v>1573</v>
      </c>
      <c r="Q571" s="9"/>
      <c r="R571" s="9"/>
      <c r="S571" s="9"/>
      <c r="U571" s="28" t="s">
        <v>2200</v>
      </c>
      <c r="V571" s="28" t="s">
        <v>2201</v>
      </c>
    </row>
    <row r="572" spans="1:22" ht="18" customHeight="1" x14ac:dyDescent="0.25">
      <c r="A572" s="7" t="s">
        <v>1597</v>
      </c>
      <c r="B572" s="5" t="s">
        <v>1178</v>
      </c>
      <c r="C572" s="5" t="s">
        <v>1179</v>
      </c>
      <c r="D572" s="27" t="s">
        <v>1571</v>
      </c>
      <c r="E572" s="28" t="s">
        <v>1572</v>
      </c>
      <c r="F572" s="34">
        <v>24</v>
      </c>
      <c r="G572" s="28" t="s">
        <v>2508</v>
      </c>
      <c r="H572" s="30" t="s">
        <v>1573</v>
      </c>
      <c r="I572" s="31">
        <f>F572*1000/0.0025*0.37</f>
        <v>3552000</v>
      </c>
      <c r="J572" s="31">
        <f>F572*1000/0.0025*15.5</f>
        <v>148800000</v>
      </c>
      <c r="K572" s="31">
        <f>F572*1000/0.0025*1923</f>
        <v>18460800000</v>
      </c>
      <c r="N572" s="9" t="s">
        <v>46</v>
      </c>
      <c r="P572" s="30" t="s">
        <v>1573</v>
      </c>
      <c r="Q572" s="9"/>
      <c r="R572" s="9"/>
      <c r="S572" s="9"/>
      <c r="U572" s="28" t="s">
        <v>2202</v>
      </c>
      <c r="V572" s="28" t="s">
        <v>2165</v>
      </c>
    </row>
    <row r="573" spans="1:22" ht="18" customHeight="1" x14ac:dyDescent="0.25">
      <c r="A573" s="7" t="s">
        <v>1586</v>
      </c>
      <c r="B573" s="4" t="s">
        <v>2865</v>
      </c>
      <c r="C573" s="5" t="s">
        <v>1180</v>
      </c>
      <c r="D573" s="27" t="s">
        <v>0</v>
      </c>
      <c r="E573" s="28" t="s">
        <v>1599</v>
      </c>
      <c r="F573" s="29">
        <v>30</v>
      </c>
      <c r="G573" s="9" t="s">
        <v>1609</v>
      </c>
      <c r="H573" s="30" t="s">
        <v>1573</v>
      </c>
      <c r="I573" s="31">
        <f>F573/0.0025*0.37</f>
        <v>4440</v>
      </c>
      <c r="J573" s="31">
        <f>F573/0.0025*15.5</f>
        <v>186000</v>
      </c>
      <c r="K573" s="31">
        <f>F573/0.0025*1923</f>
        <v>23076000</v>
      </c>
      <c r="Q573" s="9"/>
      <c r="R573" s="9"/>
      <c r="S573" s="9"/>
      <c r="U573" s="28" t="s">
        <v>2203</v>
      </c>
      <c r="V573" s="28" t="s">
        <v>2204</v>
      </c>
    </row>
    <row r="574" spans="1:22" ht="18" customHeight="1" x14ac:dyDescent="0.25">
      <c r="A574" s="7" t="s">
        <v>1592</v>
      </c>
      <c r="B574" s="4" t="s">
        <v>2866</v>
      </c>
      <c r="C574" s="5" t="s">
        <v>1181</v>
      </c>
      <c r="F574" s="29" t="s">
        <v>1608</v>
      </c>
      <c r="H574" s="30" t="s">
        <v>1573</v>
      </c>
      <c r="I574" s="39"/>
      <c r="J574" s="39"/>
      <c r="K574" s="39"/>
      <c r="Q574" s="9"/>
      <c r="R574" s="9"/>
      <c r="S574" s="9"/>
      <c r="U574" s="28" t="e">
        <f>VLOOKUP(#REF!,#REF!,3,FALSE)</f>
        <v>#REF!</v>
      </c>
      <c r="V574" s="28" t="e">
        <f>VLOOKUP(#REF!,#REF!,4,FALSE)</f>
        <v>#REF!</v>
      </c>
    </row>
    <row r="575" spans="1:22" ht="18" customHeight="1" x14ac:dyDescent="0.25">
      <c r="A575" s="7" t="s">
        <v>1607</v>
      </c>
      <c r="B575" s="4" t="s">
        <v>2867</v>
      </c>
      <c r="C575" s="5" t="s">
        <v>1182</v>
      </c>
      <c r="D575" s="27" t="s">
        <v>1571</v>
      </c>
      <c r="E575" s="28" t="s">
        <v>1572</v>
      </c>
      <c r="F575" s="34">
        <v>1.67</v>
      </c>
      <c r="G575" s="28" t="s">
        <v>2508</v>
      </c>
      <c r="H575" s="30" t="s">
        <v>1573</v>
      </c>
      <c r="I575" s="31">
        <f>F575*1000/0.0025*0.37</f>
        <v>247160</v>
      </c>
      <c r="J575" s="31">
        <f>F575*1000/0.0025*15.5</f>
        <v>10354000</v>
      </c>
      <c r="K575" s="31">
        <f>F575*1000/0.0025*1923</f>
        <v>1284564000</v>
      </c>
      <c r="N575" s="28" t="s">
        <v>1183</v>
      </c>
      <c r="P575" s="30" t="s">
        <v>1573</v>
      </c>
      <c r="Q575" s="9"/>
      <c r="R575" s="9"/>
      <c r="S575" s="9"/>
      <c r="U575" s="28" t="s">
        <v>2206</v>
      </c>
      <c r="V575" s="28" t="s">
        <v>2207</v>
      </c>
    </row>
    <row r="576" spans="1:22" ht="18" customHeight="1" x14ac:dyDescent="0.25">
      <c r="A576" s="7" t="s">
        <v>1586</v>
      </c>
      <c r="B576" s="4" t="s">
        <v>2868</v>
      </c>
      <c r="C576" s="5" t="s">
        <v>1184</v>
      </c>
      <c r="D576" s="27" t="s">
        <v>1571</v>
      </c>
      <c r="F576" s="29" t="s">
        <v>77</v>
      </c>
      <c r="H576" s="30" t="s">
        <v>1573</v>
      </c>
      <c r="I576" s="39"/>
      <c r="J576" s="39"/>
      <c r="K576" s="39"/>
      <c r="N576" s="9" t="s">
        <v>77</v>
      </c>
      <c r="P576" s="30" t="s">
        <v>1573</v>
      </c>
      <c r="Q576" s="9"/>
      <c r="R576" s="9"/>
      <c r="S576" s="9"/>
      <c r="U576" s="28" t="s">
        <v>2208</v>
      </c>
      <c r="V576" s="28" t="s">
        <v>2101</v>
      </c>
    </row>
    <row r="577" spans="1:22" ht="18" customHeight="1" x14ac:dyDescent="0.25">
      <c r="A577" s="7" t="s">
        <v>1586</v>
      </c>
      <c r="B577" s="4" t="s">
        <v>2869</v>
      </c>
      <c r="C577" s="5" t="s">
        <v>1185</v>
      </c>
      <c r="D577" s="27" t="s">
        <v>0</v>
      </c>
      <c r="E577" s="28" t="s">
        <v>1599</v>
      </c>
      <c r="F577" s="29">
        <v>30</v>
      </c>
      <c r="G577" s="9" t="s">
        <v>1609</v>
      </c>
      <c r="H577" s="30" t="s">
        <v>1573</v>
      </c>
      <c r="I577" s="31">
        <f t="shared" ref="I577:I583" si="318">F577/0.0025*0.37</f>
        <v>4440</v>
      </c>
      <c r="J577" s="31">
        <f t="shared" ref="J577:J583" si="319">F577/0.0025*15.5</f>
        <v>186000</v>
      </c>
      <c r="K577" s="31">
        <f t="shared" ref="K577:K583" si="320">F577/0.0025*1923</f>
        <v>23076000</v>
      </c>
      <c r="Q577" s="9"/>
      <c r="R577" s="9"/>
      <c r="S577" s="9"/>
      <c r="U577" s="28" t="s">
        <v>2209</v>
      </c>
      <c r="V577" s="28" t="s">
        <v>2210</v>
      </c>
    </row>
    <row r="578" spans="1:22" ht="18" customHeight="1" x14ac:dyDescent="0.25">
      <c r="A578" s="7" t="s">
        <v>1586</v>
      </c>
      <c r="B578" s="4" t="s">
        <v>2870</v>
      </c>
      <c r="C578" s="5" t="s">
        <v>1186</v>
      </c>
      <c r="D578" s="27" t="s">
        <v>0</v>
      </c>
      <c r="E578" s="28" t="s">
        <v>1599</v>
      </c>
      <c r="F578" s="29">
        <v>30</v>
      </c>
      <c r="G578" s="9" t="s">
        <v>1609</v>
      </c>
      <c r="H578" s="30" t="s">
        <v>1573</v>
      </c>
      <c r="I578" s="31">
        <f t="shared" si="318"/>
        <v>4440</v>
      </c>
      <c r="J578" s="31">
        <f t="shared" si="319"/>
        <v>186000</v>
      </c>
      <c r="K578" s="31">
        <f t="shared" si="320"/>
        <v>23076000</v>
      </c>
      <c r="Q578" s="9"/>
      <c r="R578" s="9"/>
      <c r="S578" s="9"/>
      <c r="U578" s="28" t="s">
        <v>2211</v>
      </c>
      <c r="V578" s="28" t="s">
        <v>2147</v>
      </c>
    </row>
    <row r="579" spans="1:22" ht="18" customHeight="1" x14ac:dyDescent="0.25">
      <c r="A579" s="7" t="s">
        <v>1582</v>
      </c>
      <c r="B579" s="4" t="s">
        <v>2871</v>
      </c>
      <c r="C579" s="5" t="s">
        <v>1187</v>
      </c>
      <c r="D579" s="27" t="s">
        <v>1571</v>
      </c>
      <c r="E579" s="28" t="s">
        <v>1572</v>
      </c>
      <c r="F579" s="29">
        <v>851</v>
      </c>
      <c r="G579" s="9" t="s">
        <v>1609</v>
      </c>
      <c r="H579" s="30" t="s">
        <v>1573</v>
      </c>
      <c r="I579" s="31">
        <f t="shared" si="318"/>
        <v>125948</v>
      </c>
      <c r="J579" s="31">
        <f t="shared" si="319"/>
        <v>5276200</v>
      </c>
      <c r="K579" s="31">
        <f t="shared" si="320"/>
        <v>654589200</v>
      </c>
      <c r="N579" s="9" t="s">
        <v>46</v>
      </c>
      <c r="P579" s="30" t="s">
        <v>1573</v>
      </c>
      <c r="Q579" s="9"/>
      <c r="R579" s="9"/>
      <c r="S579" s="9"/>
      <c r="U579" s="28" t="s">
        <v>2212</v>
      </c>
      <c r="V579" s="28" t="s">
        <v>2080</v>
      </c>
    </row>
    <row r="580" spans="1:22" ht="18" customHeight="1" x14ac:dyDescent="0.25">
      <c r="A580" s="7" t="s">
        <v>1574</v>
      </c>
      <c r="B580" s="4" t="s">
        <v>2872</v>
      </c>
      <c r="C580" s="5" t="s">
        <v>1188</v>
      </c>
      <c r="D580" s="27" t="s">
        <v>1571</v>
      </c>
      <c r="E580" s="28" t="s">
        <v>1572</v>
      </c>
      <c r="F580" s="29">
        <v>230</v>
      </c>
      <c r="G580" s="9" t="s">
        <v>1609</v>
      </c>
      <c r="H580" s="30" t="s">
        <v>1573</v>
      </c>
      <c r="I580" s="31">
        <f t="shared" si="318"/>
        <v>34040</v>
      </c>
      <c r="J580" s="31">
        <f t="shared" si="319"/>
        <v>1426000</v>
      </c>
      <c r="K580" s="31">
        <f t="shared" si="320"/>
        <v>176916000</v>
      </c>
      <c r="N580" s="9" t="s">
        <v>46</v>
      </c>
      <c r="P580" s="30" t="s">
        <v>1573</v>
      </c>
      <c r="Q580" s="9"/>
      <c r="R580" s="9"/>
      <c r="S580" s="9"/>
      <c r="U580" s="28" t="s">
        <v>2213</v>
      </c>
      <c r="V580" s="28" t="s">
        <v>2214</v>
      </c>
    </row>
    <row r="581" spans="1:22" ht="18" customHeight="1" x14ac:dyDescent="0.25">
      <c r="A581" s="7" t="s">
        <v>1574</v>
      </c>
      <c r="B581" s="4" t="s">
        <v>2873</v>
      </c>
      <c r="C581" s="5" t="s">
        <v>1189</v>
      </c>
      <c r="D581" s="27" t="s">
        <v>0</v>
      </c>
      <c r="E581" s="28" t="s">
        <v>1599</v>
      </c>
      <c r="F581" s="29">
        <v>30</v>
      </c>
      <c r="G581" s="9" t="s">
        <v>1609</v>
      </c>
      <c r="H581" s="30" t="s">
        <v>1573</v>
      </c>
      <c r="I581" s="31">
        <f t="shared" si="318"/>
        <v>4440</v>
      </c>
      <c r="J581" s="31">
        <f t="shared" si="319"/>
        <v>186000</v>
      </c>
      <c r="K581" s="31">
        <f t="shared" si="320"/>
        <v>23076000</v>
      </c>
      <c r="Q581" s="9"/>
      <c r="R581" s="9"/>
      <c r="S581" s="9"/>
      <c r="U581" s="28" t="s">
        <v>2215</v>
      </c>
      <c r="V581" s="28" t="s">
        <v>2214</v>
      </c>
    </row>
    <row r="582" spans="1:22" ht="18" customHeight="1" x14ac:dyDescent="0.25">
      <c r="A582" s="7" t="s">
        <v>1574</v>
      </c>
      <c r="B582" s="4" t="s">
        <v>2874</v>
      </c>
      <c r="C582" s="5" t="s">
        <v>1190</v>
      </c>
      <c r="D582" s="27" t="s">
        <v>0</v>
      </c>
      <c r="E582" s="28" t="s">
        <v>1599</v>
      </c>
      <c r="F582" s="29">
        <v>30</v>
      </c>
      <c r="G582" s="9" t="s">
        <v>1609</v>
      </c>
      <c r="H582" s="30" t="s">
        <v>1573</v>
      </c>
      <c r="I582" s="31">
        <f t="shared" si="318"/>
        <v>4440</v>
      </c>
      <c r="J582" s="31">
        <f t="shared" si="319"/>
        <v>186000</v>
      </c>
      <c r="K582" s="31">
        <f t="shared" si="320"/>
        <v>23076000</v>
      </c>
      <c r="Q582" s="9"/>
      <c r="R582" s="9"/>
      <c r="S582" s="9"/>
      <c r="U582" s="28" t="s">
        <v>2216</v>
      </c>
      <c r="V582" s="28" t="s">
        <v>2214</v>
      </c>
    </row>
    <row r="583" spans="1:22" ht="18" customHeight="1" x14ac:dyDescent="0.25">
      <c r="A583" s="7" t="s">
        <v>1591</v>
      </c>
      <c r="B583" s="4" t="s">
        <v>2875</v>
      </c>
      <c r="C583" s="5" t="s">
        <v>1191</v>
      </c>
      <c r="D583" s="27" t="s">
        <v>1571</v>
      </c>
      <c r="E583" s="28" t="s">
        <v>1572</v>
      </c>
      <c r="F583" s="29">
        <v>100</v>
      </c>
      <c r="G583" s="9" t="s">
        <v>1609</v>
      </c>
      <c r="H583" s="30" t="s">
        <v>1573</v>
      </c>
      <c r="I583" s="31">
        <f t="shared" si="318"/>
        <v>14800</v>
      </c>
      <c r="J583" s="31">
        <f t="shared" si="319"/>
        <v>620000</v>
      </c>
      <c r="K583" s="31">
        <f t="shared" si="320"/>
        <v>76920000</v>
      </c>
      <c r="N583" s="9" t="s">
        <v>46</v>
      </c>
      <c r="P583" s="30" t="s">
        <v>1573</v>
      </c>
      <c r="Q583" s="9"/>
      <c r="R583" s="9"/>
      <c r="S583" s="9"/>
      <c r="U583" s="28" t="s">
        <v>2217</v>
      </c>
      <c r="V583" s="28" t="s">
        <v>1904</v>
      </c>
    </row>
    <row r="584" spans="1:22" ht="18" customHeight="1" x14ac:dyDescent="0.25">
      <c r="A584" s="7" t="s">
        <v>1591</v>
      </c>
      <c r="B584" s="4" t="s">
        <v>2876</v>
      </c>
      <c r="C584" s="5" t="s">
        <v>1192</v>
      </c>
      <c r="D584" s="27" t="s">
        <v>1571</v>
      </c>
      <c r="E584" s="28" t="s">
        <v>1572</v>
      </c>
      <c r="F584" s="34">
        <v>1.8</v>
      </c>
      <c r="G584" s="28" t="s">
        <v>2508</v>
      </c>
      <c r="H584" s="30" t="s">
        <v>1573</v>
      </c>
      <c r="I584" s="31">
        <f>F584*1000/0.0025*0.37</f>
        <v>266400</v>
      </c>
      <c r="J584" s="31">
        <f>F584*1000/0.0025*15.5</f>
        <v>11160000</v>
      </c>
      <c r="K584" s="31">
        <f>F584*1000/0.0025*1923</f>
        <v>1384560000</v>
      </c>
      <c r="P584" s="30" t="s">
        <v>1573</v>
      </c>
      <c r="Q584" s="9"/>
      <c r="R584" s="9"/>
      <c r="S584" s="9"/>
      <c r="U584" s="28" t="s">
        <v>1903</v>
      </c>
      <c r="V584" s="28" t="s">
        <v>1904</v>
      </c>
    </row>
    <row r="585" spans="1:22" ht="18" customHeight="1" x14ac:dyDescent="0.25">
      <c r="A585" s="7" t="s">
        <v>1570</v>
      </c>
      <c r="B585" s="4" t="s">
        <v>2877</v>
      </c>
      <c r="C585" s="5" t="s">
        <v>1193</v>
      </c>
      <c r="D585" s="27" t="s">
        <v>0</v>
      </c>
      <c r="E585" s="28" t="s">
        <v>1599</v>
      </c>
      <c r="F585" s="29">
        <v>30</v>
      </c>
      <c r="G585" s="9" t="s">
        <v>1609</v>
      </c>
      <c r="H585" s="30" t="s">
        <v>1573</v>
      </c>
      <c r="I585" s="31">
        <f t="shared" ref="I585:I587" si="321">F585/0.0025*0.37</f>
        <v>4440</v>
      </c>
      <c r="J585" s="31">
        <f t="shared" ref="J585:J587" si="322">F585/0.0025*15.5</f>
        <v>186000</v>
      </c>
      <c r="K585" s="31">
        <f t="shared" ref="K585:K587" si="323">F585/0.0025*1923</f>
        <v>23076000</v>
      </c>
      <c r="Q585" s="9"/>
      <c r="R585" s="9"/>
      <c r="S585" s="9"/>
      <c r="U585" s="28" t="s">
        <v>2218</v>
      </c>
      <c r="V585" s="28" t="s">
        <v>1677</v>
      </c>
    </row>
    <row r="586" spans="1:22" ht="18" customHeight="1" x14ac:dyDescent="0.25">
      <c r="A586" s="7" t="s">
        <v>1591</v>
      </c>
      <c r="B586" s="4" t="s">
        <v>2878</v>
      </c>
      <c r="C586" s="5" t="s">
        <v>1194</v>
      </c>
      <c r="D586" s="27" t="s">
        <v>0</v>
      </c>
      <c r="E586" s="36" t="s">
        <v>2503</v>
      </c>
      <c r="F586" s="29">
        <v>2.5000000000000001E-3</v>
      </c>
      <c r="G586" s="9" t="s">
        <v>1609</v>
      </c>
      <c r="H586" s="30" t="s">
        <v>2504</v>
      </c>
      <c r="I586" s="37">
        <f t="shared" si="321"/>
        <v>0.37</v>
      </c>
      <c r="J586" s="31">
        <f t="shared" si="322"/>
        <v>15.5</v>
      </c>
      <c r="K586" s="31">
        <f t="shared" si="323"/>
        <v>1923</v>
      </c>
      <c r="Q586" s="9"/>
      <c r="R586" s="9"/>
      <c r="S586" s="9"/>
      <c r="U586" s="28" t="s">
        <v>2219</v>
      </c>
      <c r="V586" s="28" t="s">
        <v>1848</v>
      </c>
    </row>
    <row r="587" spans="1:22" ht="18" customHeight="1" x14ac:dyDescent="0.25">
      <c r="A587" s="7" t="s">
        <v>1586</v>
      </c>
      <c r="B587" s="4" t="s">
        <v>2879</v>
      </c>
      <c r="C587" s="5" t="s">
        <v>1195</v>
      </c>
      <c r="D587" s="27" t="s">
        <v>0</v>
      </c>
      <c r="E587" s="28" t="s">
        <v>1599</v>
      </c>
      <c r="F587" s="29">
        <v>30</v>
      </c>
      <c r="G587" s="9" t="s">
        <v>1609</v>
      </c>
      <c r="H587" s="30" t="s">
        <v>1573</v>
      </c>
      <c r="I587" s="31">
        <f t="shared" si="321"/>
        <v>4440</v>
      </c>
      <c r="J587" s="31">
        <f t="shared" si="322"/>
        <v>186000</v>
      </c>
      <c r="K587" s="31">
        <f t="shared" si="323"/>
        <v>23076000</v>
      </c>
      <c r="Q587" s="9"/>
      <c r="R587" s="9"/>
      <c r="S587" s="9"/>
      <c r="U587" s="28" t="s">
        <v>2220</v>
      </c>
      <c r="V587" s="28" t="s">
        <v>2221</v>
      </c>
    </row>
    <row r="588" spans="1:22" ht="18" customHeight="1" x14ac:dyDescent="0.25">
      <c r="A588" s="6" t="s">
        <v>1591</v>
      </c>
      <c r="B588" s="6" t="s">
        <v>1196</v>
      </c>
      <c r="C588" s="5" t="s">
        <v>1197</v>
      </c>
      <c r="F588" s="29" t="s">
        <v>1608</v>
      </c>
      <c r="H588" s="30" t="s">
        <v>1573</v>
      </c>
      <c r="I588" s="39"/>
      <c r="J588" s="39"/>
      <c r="K588" s="39"/>
      <c r="Q588" s="9"/>
      <c r="R588" s="9"/>
      <c r="S588" s="9"/>
      <c r="U588" s="28">
        <v>0</v>
      </c>
      <c r="V588" s="28">
        <v>0</v>
      </c>
    </row>
    <row r="589" spans="1:22" ht="18" customHeight="1" x14ac:dyDescent="0.25">
      <c r="A589" s="7" t="s">
        <v>1586</v>
      </c>
      <c r="B589" s="4" t="s">
        <v>2880</v>
      </c>
      <c r="C589" s="5" t="s">
        <v>1198</v>
      </c>
      <c r="F589" s="29" t="s">
        <v>1608</v>
      </c>
      <c r="H589" s="30" t="s">
        <v>1573</v>
      </c>
      <c r="I589" s="39"/>
      <c r="J589" s="39"/>
      <c r="K589" s="39"/>
      <c r="Q589" s="9"/>
      <c r="R589" s="9"/>
      <c r="S589" s="9"/>
      <c r="U589" s="28" t="e">
        <f>VLOOKUP(#REF!,#REF!,3,FALSE)</f>
        <v>#REF!</v>
      </c>
      <c r="V589" s="28" t="e">
        <f>VLOOKUP(#REF!,#REF!,4,FALSE)</f>
        <v>#REF!</v>
      </c>
    </row>
    <row r="590" spans="1:22" ht="18" customHeight="1" x14ac:dyDescent="0.25">
      <c r="A590" s="7" t="s">
        <v>1586</v>
      </c>
      <c r="B590" s="4" t="s">
        <v>2881</v>
      </c>
      <c r="C590" s="5" t="s">
        <v>1199</v>
      </c>
      <c r="D590" s="27" t="s">
        <v>0</v>
      </c>
      <c r="E590" s="28" t="s">
        <v>1599</v>
      </c>
      <c r="F590" s="29">
        <v>30</v>
      </c>
      <c r="G590" s="9" t="s">
        <v>1609</v>
      </c>
      <c r="H590" s="30" t="s">
        <v>1573</v>
      </c>
      <c r="I590" s="31">
        <f t="shared" ref="I590:I592" si="324">F590/0.0025*0.37</f>
        <v>4440</v>
      </c>
      <c r="J590" s="31">
        <f t="shared" ref="J590:J592" si="325">F590/0.0025*15.5</f>
        <v>186000</v>
      </c>
      <c r="K590" s="31">
        <f t="shared" ref="K590:K592" si="326">F590/0.0025*1923</f>
        <v>23076000</v>
      </c>
      <c r="Q590" s="9"/>
      <c r="R590" s="9"/>
      <c r="S590" s="9"/>
      <c r="U590" s="28" t="s">
        <v>2222</v>
      </c>
      <c r="V590" s="28" t="s">
        <v>2223</v>
      </c>
    </row>
    <row r="591" spans="1:22" ht="18" customHeight="1" x14ac:dyDescent="0.25">
      <c r="A591" s="7" t="s">
        <v>1591</v>
      </c>
      <c r="B591" s="4" t="s">
        <v>2882</v>
      </c>
      <c r="C591" s="5" t="s">
        <v>1200</v>
      </c>
      <c r="D591" s="27" t="s">
        <v>0</v>
      </c>
      <c r="E591" s="28" t="s">
        <v>1599</v>
      </c>
      <c r="F591" s="29">
        <v>30</v>
      </c>
      <c r="G591" s="9" t="s">
        <v>1609</v>
      </c>
      <c r="H591" s="30" t="s">
        <v>1573</v>
      </c>
      <c r="I591" s="31">
        <f t="shared" si="324"/>
        <v>4440</v>
      </c>
      <c r="J591" s="31">
        <f t="shared" si="325"/>
        <v>186000</v>
      </c>
      <c r="K591" s="31">
        <f t="shared" si="326"/>
        <v>23076000</v>
      </c>
      <c r="Q591" s="9"/>
      <c r="R591" s="9"/>
      <c r="S591" s="9"/>
      <c r="U591" s="28" t="s">
        <v>2224</v>
      </c>
      <c r="V591" s="28" t="s">
        <v>1778</v>
      </c>
    </row>
    <row r="592" spans="1:22" ht="18" customHeight="1" x14ac:dyDescent="0.25">
      <c r="A592" s="7" t="s">
        <v>1591</v>
      </c>
      <c r="B592" s="4" t="s">
        <v>2883</v>
      </c>
      <c r="C592" s="5" t="s">
        <v>1201</v>
      </c>
      <c r="D592" s="27" t="s">
        <v>0</v>
      </c>
      <c r="E592" s="28" t="s">
        <v>1599</v>
      </c>
      <c r="F592" s="29">
        <v>30</v>
      </c>
      <c r="G592" s="9" t="s">
        <v>1609</v>
      </c>
      <c r="H592" s="30" t="s">
        <v>1573</v>
      </c>
      <c r="I592" s="31">
        <f t="shared" si="324"/>
        <v>4440</v>
      </c>
      <c r="J592" s="31">
        <f t="shared" si="325"/>
        <v>186000</v>
      </c>
      <c r="K592" s="31">
        <f t="shared" si="326"/>
        <v>23076000</v>
      </c>
      <c r="Q592" s="9"/>
      <c r="R592" s="9"/>
      <c r="S592" s="9"/>
      <c r="U592" s="28" t="s">
        <v>2225</v>
      </c>
      <c r="V592" s="28" t="s">
        <v>1776</v>
      </c>
    </row>
    <row r="593" spans="1:22" ht="18" customHeight="1" x14ac:dyDescent="0.25">
      <c r="A593" s="7" t="s">
        <v>1591</v>
      </c>
      <c r="B593" s="4" t="s">
        <v>2884</v>
      </c>
      <c r="C593" s="5" t="s">
        <v>1202</v>
      </c>
      <c r="F593" s="29" t="s">
        <v>1608</v>
      </c>
      <c r="H593" s="30" t="s">
        <v>1573</v>
      </c>
      <c r="I593" s="39"/>
      <c r="J593" s="39"/>
      <c r="K593" s="39"/>
      <c r="Q593" s="9"/>
      <c r="R593" s="9"/>
      <c r="S593" s="9"/>
      <c r="U593" s="28">
        <v>0</v>
      </c>
      <c r="V593" s="28">
        <v>0</v>
      </c>
    </row>
    <row r="594" spans="1:22" ht="18" customHeight="1" x14ac:dyDescent="0.25">
      <c r="A594" s="7" t="s">
        <v>1591</v>
      </c>
      <c r="B594" s="4" t="s">
        <v>2885</v>
      </c>
      <c r="C594" s="5" t="s">
        <v>1203</v>
      </c>
      <c r="D594" s="27" t="s">
        <v>1571</v>
      </c>
      <c r="E594" s="28" t="s">
        <v>1572</v>
      </c>
      <c r="F594" s="34">
        <v>4.7</v>
      </c>
      <c r="G594" s="28" t="s">
        <v>2508</v>
      </c>
      <c r="H594" s="30" t="s">
        <v>1573</v>
      </c>
      <c r="I594" s="31">
        <f>F594*1000/0.0025*0.37</f>
        <v>695600</v>
      </c>
      <c r="J594" s="31">
        <f>F594*1000/0.0025*15.5</f>
        <v>29140000</v>
      </c>
      <c r="K594" s="31">
        <f>F594*1000/0.0025*1923</f>
        <v>3615240000</v>
      </c>
      <c r="L594" s="32" t="s">
        <v>1573</v>
      </c>
      <c r="N594" s="28" t="s">
        <v>86</v>
      </c>
      <c r="P594" s="30" t="s">
        <v>1573</v>
      </c>
      <c r="Q594" s="9"/>
      <c r="R594" s="9"/>
      <c r="S594" s="9"/>
      <c r="U594" s="28" t="s">
        <v>2226</v>
      </c>
      <c r="V594" s="28" t="s">
        <v>1893</v>
      </c>
    </row>
    <row r="595" spans="1:22" ht="18" customHeight="1" x14ac:dyDescent="0.25">
      <c r="A595" s="7" t="s">
        <v>1581</v>
      </c>
      <c r="B595" s="4" t="s">
        <v>2886</v>
      </c>
      <c r="C595" s="5" t="s">
        <v>1204</v>
      </c>
      <c r="D595" s="27" t="s">
        <v>0</v>
      </c>
      <c r="E595" s="36" t="s">
        <v>1630</v>
      </c>
      <c r="F595" s="29">
        <v>1.5</v>
      </c>
      <c r="G595" s="9" t="s">
        <v>1609</v>
      </c>
      <c r="H595" s="30" t="s">
        <v>2504</v>
      </c>
      <c r="I595" s="31">
        <f t="shared" ref="I595:I596" si="327">F595/0.0025*0.37</f>
        <v>222</v>
      </c>
      <c r="J595" s="31">
        <f t="shared" ref="J595:J596" si="328">F595/0.0025*15.5</f>
        <v>9300</v>
      </c>
      <c r="K595" s="31">
        <f t="shared" ref="K595:K596" si="329">F595/0.0025*1923</f>
        <v>1153800</v>
      </c>
      <c r="Q595" s="9"/>
      <c r="R595" s="9"/>
      <c r="S595" s="9"/>
      <c r="U595" s="28" t="s">
        <v>2227</v>
      </c>
      <c r="V595" s="28" t="s">
        <v>1708</v>
      </c>
    </row>
    <row r="596" spans="1:22" ht="18" customHeight="1" x14ac:dyDescent="0.25">
      <c r="A596" s="7" t="s">
        <v>1581</v>
      </c>
      <c r="B596" s="4" t="s">
        <v>2887</v>
      </c>
      <c r="C596" s="5" t="s">
        <v>1205</v>
      </c>
      <c r="D596" s="27" t="s">
        <v>1571</v>
      </c>
      <c r="E596" s="28" t="s">
        <v>1572</v>
      </c>
      <c r="F596" s="29">
        <v>165</v>
      </c>
      <c r="G596" s="9" t="s">
        <v>1609</v>
      </c>
      <c r="H596" s="30" t="s">
        <v>1573</v>
      </c>
      <c r="I596" s="31">
        <f t="shared" si="327"/>
        <v>24420</v>
      </c>
      <c r="J596" s="31">
        <f t="shared" si="328"/>
        <v>1023000</v>
      </c>
      <c r="K596" s="31">
        <f t="shared" si="329"/>
        <v>126918000</v>
      </c>
      <c r="L596" s="32" t="s">
        <v>1573</v>
      </c>
      <c r="P596" s="30" t="s">
        <v>1573</v>
      </c>
      <c r="Q596" s="9"/>
      <c r="R596" s="9"/>
      <c r="S596" s="9"/>
      <c r="U596" s="28" t="s">
        <v>2228</v>
      </c>
      <c r="V596" s="28" t="s">
        <v>1691</v>
      </c>
    </row>
    <row r="597" spans="1:22" ht="18" customHeight="1" x14ac:dyDescent="0.25">
      <c r="A597" s="7" t="s">
        <v>1591</v>
      </c>
      <c r="B597" s="4" t="s">
        <v>2888</v>
      </c>
      <c r="C597" s="5" t="s">
        <v>1206</v>
      </c>
      <c r="D597" s="27" t="s">
        <v>1571</v>
      </c>
      <c r="E597" s="28" t="s">
        <v>1572</v>
      </c>
      <c r="F597" s="34">
        <v>2.5</v>
      </c>
      <c r="G597" s="28" t="s">
        <v>2508</v>
      </c>
      <c r="H597" s="30" t="s">
        <v>1573</v>
      </c>
      <c r="I597" s="31">
        <f t="shared" ref="I597:I598" si="330">F597*1000/0.0025*0.37</f>
        <v>370000</v>
      </c>
      <c r="J597" s="31">
        <f t="shared" ref="J597:J598" si="331">F597*1000/0.0025*15.5</f>
        <v>15500000</v>
      </c>
      <c r="K597" s="31">
        <f t="shared" ref="K597:K598" si="332">F597*1000/0.0025*1923</f>
        <v>1923000000</v>
      </c>
      <c r="L597" s="32" t="s">
        <v>1573</v>
      </c>
      <c r="P597" s="30" t="s">
        <v>1573</v>
      </c>
      <c r="Q597" s="9"/>
      <c r="R597" s="9"/>
      <c r="S597" s="9"/>
      <c r="U597" s="28" t="s">
        <v>2229</v>
      </c>
      <c r="V597" s="28" t="s">
        <v>2230</v>
      </c>
    </row>
    <row r="598" spans="1:22" ht="18" customHeight="1" x14ac:dyDescent="0.25">
      <c r="A598" s="7" t="s">
        <v>1581</v>
      </c>
      <c r="B598" s="4" t="s">
        <v>2889</v>
      </c>
      <c r="C598" s="5" t="s">
        <v>1207</v>
      </c>
      <c r="D598" s="27" t="s">
        <v>1571</v>
      </c>
      <c r="E598" s="28" t="s">
        <v>1572</v>
      </c>
      <c r="F598" s="34">
        <v>5.23</v>
      </c>
      <c r="G598" s="28" t="s">
        <v>2508</v>
      </c>
      <c r="H598" s="30" t="s">
        <v>1573</v>
      </c>
      <c r="I598" s="31">
        <f t="shared" si="330"/>
        <v>774040</v>
      </c>
      <c r="J598" s="31">
        <f t="shared" si="331"/>
        <v>32426000</v>
      </c>
      <c r="K598" s="31">
        <f t="shared" si="332"/>
        <v>4022916000</v>
      </c>
      <c r="L598" s="32" t="s">
        <v>1573</v>
      </c>
      <c r="P598" s="30" t="s">
        <v>1573</v>
      </c>
      <c r="Q598" s="9"/>
      <c r="R598" s="9"/>
      <c r="S598" s="9"/>
      <c r="U598" s="28" t="s">
        <v>2231</v>
      </c>
      <c r="V598" s="28" t="s">
        <v>2167</v>
      </c>
    </row>
    <row r="599" spans="1:22" ht="18" customHeight="1" x14ac:dyDescent="0.25">
      <c r="A599" s="7" t="s">
        <v>1580</v>
      </c>
      <c r="B599" s="5" t="s">
        <v>1208</v>
      </c>
      <c r="C599" s="5" t="s">
        <v>1209</v>
      </c>
      <c r="D599" s="27" t="s">
        <v>1571</v>
      </c>
      <c r="E599" s="28" t="s">
        <v>1572</v>
      </c>
      <c r="F599" s="29">
        <v>500</v>
      </c>
      <c r="G599" s="9" t="s">
        <v>2506</v>
      </c>
      <c r="H599" s="30" t="s">
        <v>1573</v>
      </c>
      <c r="I599" s="31">
        <f>F599/0.0025*0.37</f>
        <v>74000</v>
      </c>
      <c r="J599" s="31">
        <f>F599/0.0025*15.5</f>
        <v>3100000</v>
      </c>
      <c r="K599" s="31">
        <f>F599/0.0025*1923</f>
        <v>384600000</v>
      </c>
      <c r="L599" s="32" t="s">
        <v>1573</v>
      </c>
      <c r="N599" s="9" t="s">
        <v>46</v>
      </c>
      <c r="P599" s="30" t="s">
        <v>1573</v>
      </c>
      <c r="Q599" s="9"/>
      <c r="R599" s="9"/>
      <c r="S599" s="9"/>
      <c r="U599" s="28" t="s">
        <v>2232</v>
      </c>
      <c r="V599" s="28" t="s">
        <v>2233</v>
      </c>
    </row>
    <row r="600" spans="1:22" ht="18" customHeight="1" x14ac:dyDescent="0.25">
      <c r="A600" s="7" t="s">
        <v>1580</v>
      </c>
      <c r="B600" s="4" t="s">
        <v>2890</v>
      </c>
      <c r="C600" s="5" t="s">
        <v>1210</v>
      </c>
      <c r="F600" s="29" t="s">
        <v>1608</v>
      </c>
      <c r="H600" s="30" t="s">
        <v>1573</v>
      </c>
      <c r="I600" s="39"/>
      <c r="J600" s="39"/>
      <c r="K600" s="39"/>
      <c r="Q600" s="9"/>
      <c r="R600" s="9"/>
      <c r="S600" s="9"/>
      <c r="U600" s="28">
        <v>0</v>
      </c>
      <c r="V600" s="28">
        <v>0</v>
      </c>
    </row>
    <row r="601" spans="1:22" ht="18" customHeight="1" x14ac:dyDescent="0.25">
      <c r="A601" s="7" t="s">
        <v>1586</v>
      </c>
      <c r="B601" s="4" t="s">
        <v>2891</v>
      </c>
      <c r="C601" s="5" t="s">
        <v>1211</v>
      </c>
      <c r="D601" s="27" t="s">
        <v>1571</v>
      </c>
      <c r="E601" s="28" t="s">
        <v>1572</v>
      </c>
      <c r="F601" s="38">
        <v>0.5</v>
      </c>
      <c r="G601" s="28" t="s">
        <v>2508</v>
      </c>
      <c r="H601" s="30" t="s">
        <v>1573</v>
      </c>
      <c r="I601" s="31">
        <f>F601*1000/0.0025*0.37</f>
        <v>74000</v>
      </c>
      <c r="J601" s="31">
        <f>F601*1000/0.0025*15.5</f>
        <v>3100000</v>
      </c>
      <c r="K601" s="31">
        <f>F601*1000/0.0025*1923</f>
        <v>384600000</v>
      </c>
      <c r="L601" s="32" t="s">
        <v>1573</v>
      </c>
      <c r="N601" s="28" t="s">
        <v>388</v>
      </c>
      <c r="P601" s="30" t="s">
        <v>1573</v>
      </c>
      <c r="Q601" s="9"/>
      <c r="R601" s="9"/>
      <c r="S601" s="9"/>
      <c r="U601" s="28" t="s">
        <v>2234</v>
      </c>
      <c r="V601" s="28" t="s">
        <v>2235</v>
      </c>
    </row>
    <row r="602" spans="1:22" ht="18" customHeight="1" x14ac:dyDescent="0.25">
      <c r="A602" s="7" t="s">
        <v>1586</v>
      </c>
      <c r="B602" s="4" t="s">
        <v>2892</v>
      </c>
      <c r="C602" s="5" t="s">
        <v>1212</v>
      </c>
      <c r="D602" s="27" t="s">
        <v>1571</v>
      </c>
      <c r="F602" s="29" t="s">
        <v>77</v>
      </c>
      <c r="H602" s="30" t="s">
        <v>1573</v>
      </c>
      <c r="I602" s="39"/>
      <c r="J602" s="39"/>
      <c r="K602" s="39"/>
      <c r="L602" s="32" t="s">
        <v>1573</v>
      </c>
      <c r="N602" s="9" t="s">
        <v>46</v>
      </c>
      <c r="P602" s="30" t="s">
        <v>1573</v>
      </c>
      <c r="Q602" s="9"/>
      <c r="R602" s="9"/>
      <c r="S602" s="9"/>
      <c r="U602" s="28" t="s">
        <v>2236</v>
      </c>
      <c r="V602" s="28" t="s">
        <v>2237</v>
      </c>
    </row>
    <row r="603" spans="1:22" ht="18" customHeight="1" x14ac:dyDescent="0.25">
      <c r="A603" s="7" t="s">
        <v>1586</v>
      </c>
      <c r="B603" s="4" t="s">
        <v>2893</v>
      </c>
      <c r="C603" s="5" t="s">
        <v>1213</v>
      </c>
      <c r="D603" s="27" t="s">
        <v>0</v>
      </c>
      <c r="E603" s="28" t="s">
        <v>1599</v>
      </c>
      <c r="F603" s="29">
        <v>30</v>
      </c>
      <c r="G603" s="9" t="s">
        <v>1609</v>
      </c>
      <c r="H603" s="30" t="s">
        <v>1573</v>
      </c>
      <c r="I603" s="31">
        <f>F603/0.0025*0.37</f>
        <v>4440</v>
      </c>
      <c r="J603" s="31">
        <f>F603/0.0025*15.5</f>
        <v>186000</v>
      </c>
      <c r="K603" s="31">
        <f>F603/0.0025*1923</f>
        <v>23076000</v>
      </c>
      <c r="Q603" s="9"/>
      <c r="R603" s="9"/>
      <c r="S603" s="9"/>
      <c r="U603" s="28" t="s">
        <v>2238</v>
      </c>
      <c r="V603" s="28" t="s">
        <v>2239</v>
      </c>
    </row>
    <row r="604" spans="1:22" ht="18" customHeight="1" x14ac:dyDescent="0.25">
      <c r="A604" s="6" t="s">
        <v>1591</v>
      </c>
      <c r="B604" s="4" t="s">
        <v>2894</v>
      </c>
      <c r="C604" s="5" t="s">
        <v>1214</v>
      </c>
      <c r="F604" s="9" t="s">
        <v>46</v>
      </c>
      <c r="H604" s="30" t="s">
        <v>1573</v>
      </c>
      <c r="I604" s="39"/>
      <c r="J604" s="39"/>
      <c r="K604" s="39"/>
      <c r="L604" s="32" t="s">
        <v>1573</v>
      </c>
      <c r="N604" s="9" t="s">
        <v>46</v>
      </c>
      <c r="P604" s="30" t="s">
        <v>1573</v>
      </c>
      <c r="Q604" s="9"/>
      <c r="R604" s="9" t="s">
        <v>2240</v>
      </c>
      <c r="S604" s="9"/>
      <c r="U604" s="28">
        <v>0</v>
      </c>
      <c r="V604" s="28">
        <v>0</v>
      </c>
    </row>
    <row r="605" spans="1:22" ht="18" customHeight="1" x14ac:dyDescent="0.25">
      <c r="A605" s="7" t="s">
        <v>1610</v>
      </c>
      <c r="B605" s="4" t="s">
        <v>2895</v>
      </c>
      <c r="C605" s="5" t="s">
        <v>1215</v>
      </c>
      <c r="D605" s="27" t="s">
        <v>1571</v>
      </c>
      <c r="E605" s="28" t="s">
        <v>1572</v>
      </c>
      <c r="F605" s="34">
        <v>1.25</v>
      </c>
      <c r="G605" s="28" t="s">
        <v>2508</v>
      </c>
      <c r="H605" s="30" t="s">
        <v>1573</v>
      </c>
      <c r="I605" s="31">
        <f>F605*1000/0.0025*0.37</f>
        <v>185000</v>
      </c>
      <c r="J605" s="31">
        <f>F605*1000/0.0025*15.5</f>
        <v>7750000</v>
      </c>
      <c r="K605" s="31">
        <f>F605*1000/0.0025*1923</f>
        <v>961500000</v>
      </c>
      <c r="L605" s="32" t="s">
        <v>1573</v>
      </c>
      <c r="Q605" s="9"/>
      <c r="R605" s="9"/>
      <c r="S605" s="9"/>
      <c r="U605" s="28" t="s">
        <v>2243</v>
      </c>
      <c r="V605" s="28" t="s">
        <v>2096</v>
      </c>
    </row>
    <row r="606" spans="1:22" ht="18" customHeight="1" x14ac:dyDescent="0.25">
      <c r="A606" s="7" t="s">
        <v>1576</v>
      </c>
      <c r="B606" s="4" t="s">
        <v>2896</v>
      </c>
      <c r="C606" s="5" t="s">
        <v>1216</v>
      </c>
      <c r="F606" s="29" t="s">
        <v>1608</v>
      </c>
      <c r="H606" s="30" t="s">
        <v>1573</v>
      </c>
      <c r="I606" s="39"/>
      <c r="J606" s="39"/>
      <c r="K606" s="39"/>
      <c r="Q606" s="9"/>
      <c r="R606" s="9"/>
      <c r="S606" s="9"/>
      <c r="U606" s="28">
        <v>0</v>
      </c>
      <c r="V606" s="28">
        <v>0</v>
      </c>
    </row>
    <row r="607" spans="1:22" ht="18" customHeight="1" x14ac:dyDescent="0.25">
      <c r="A607" s="7" t="s">
        <v>1570</v>
      </c>
      <c r="B607" s="6" t="s">
        <v>1217</v>
      </c>
      <c r="C607" s="5" t="s">
        <v>1218</v>
      </c>
      <c r="D607" s="27" t="s">
        <v>0</v>
      </c>
      <c r="E607" s="28" t="s">
        <v>1599</v>
      </c>
      <c r="F607" s="29">
        <v>30</v>
      </c>
      <c r="G607" s="9" t="s">
        <v>1609</v>
      </c>
      <c r="H607" s="30" t="s">
        <v>1573</v>
      </c>
      <c r="I607" s="31">
        <f t="shared" ref="I607:I608" si="333">F607/0.0025*0.37</f>
        <v>4440</v>
      </c>
      <c r="J607" s="31">
        <f t="shared" ref="J607:J608" si="334">F607/0.0025*15.5</f>
        <v>186000</v>
      </c>
      <c r="K607" s="31">
        <f t="shared" ref="K607:K608" si="335">F607/0.0025*1923</f>
        <v>23076000</v>
      </c>
      <c r="Q607" s="9"/>
      <c r="R607" s="9"/>
      <c r="S607" s="9"/>
      <c r="U607" s="28" t="s">
        <v>2244</v>
      </c>
      <c r="V607" s="28" t="s">
        <v>2245</v>
      </c>
    </row>
    <row r="608" spans="1:22" ht="18" customHeight="1" x14ac:dyDescent="0.25">
      <c r="A608" s="7" t="s">
        <v>1570</v>
      </c>
      <c r="B608" s="4" t="s">
        <v>2897</v>
      </c>
      <c r="C608" s="5" t="s">
        <v>1219</v>
      </c>
      <c r="D608" s="27" t="s">
        <v>1571</v>
      </c>
      <c r="E608" s="28" t="s">
        <v>1572</v>
      </c>
      <c r="F608" s="29">
        <v>750</v>
      </c>
      <c r="G608" s="9" t="s">
        <v>1609</v>
      </c>
      <c r="H608" s="30" t="s">
        <v>1573</v>
      </c>
      <c r="I608" s="31">
        <f t="shared" si="333"/>
        <v>111000</v>
      </c>
      <c r="J608" s="31">
        <f t="shared" si="334"/>
        <v>4650000</v>
      </c>
      <c r="K608" s="31">
        <f t="shared" si="335"/>
        <v>576900000</v>
      </c>
      <c r="L608" s="32" t="s">
        <v>1573</v>
      </c>
      <c r="N608" s="9" t="s">
        <v>46</v>
      </c>
      <c r="P608" s="30" t="s">
        <v>1573</v>
      </c>
      <c r="Q608" s="9"/>
      <c r="R608" s="9"/>
      <c r="S608" s="9"/>
      <c r="T608" s="33" t="s">
        <v>1219</v>
      </c>
      <c r="U608" s="28" t="s">
        <v>2246</v>
      </c>
      <c r="V608" s="28" t="s">
        <v>2103</v>
      </c>
    </row>
    <row r="609" spans="1:22" ht="18" customHeight="1" x14ac:dyDescent="0.25">
      <c r="A609" s="7" t="s">
        <v>1633</v>
      </c>
      <c r="B609" s="4" t="s">
        <v>2898</v>
      </c>
      <c r="C609" s="5" t="s">
        <v>1220</v>
      </c>
      <c r="D609" s="27" t="s">
        <v>1571</v>
      </c>
      <c r="F609" s="29" t="s">
        <v>77</v>
      </c>
      <c r="H609" s="30" t="s">
        <v>1573</v>
      </c>
      <c r="I609" s="39"/>
      <c r="J609" s="39"/>
      <c r="K609" s="39"/>
      <c r="L609" s="32" t="s">
        <v>1573</v>
      </c>
      <c r="P609" s="30" t="s">
        <v>1573</v>
      </c>
      <c r="Q609" s="9"/>
      <c r="R609" s="9"/>
      <c r="S609" s="9"/>
      <c r="T609" s="33" t="s">
        <v>1220</v>
      </c>
      <c r="U609" s="28" t="s">
        <v>2247</v>
      </c>
      <c r="V609" s="28" t="s">
        <v>2248</v>
      </c>
    </row>
    <row r="610" spans="1:22" ht="18" customHeight="1" x14ac:dyDescent="0.25">
      <c r="A610" s="7" t="s">
        <v>1645</v>
      </c>
      <c r="B610" s="4" t="s">
        <v>2899</v>
      </c>
      <c r="C610" s="5" t="s">
        <v>1221</v>
      </c>
      <c r="D610" s="27" t="s">
        <v>1571</v>
      </c>
      <c r="E610" s="28" t="s">
        <v>1572</v>
      </c>
      <c r="F610" s="29">
        <v>80</v>
      </c>
      <c r="G610" s="9" t="s">
        <v>1609</v>
      </c>
      <c r="H610" s="30" t="s">
        <v>1573</v>
      </c>
      <c r="I610" s="31">
        <f>F610/0.0025*0.37</f>
        <v>11840</v>
      </c>
      <c r="J610" s="31">
        <f>F610/0.0025*15.5</f>
        <v>496000</v>
      </c>
      <c r="K610" s="31">
        <f>F610/0.0025*1923</f>
        <v>61536000</v>
      </c>
      <c r="L610" s="32" t="s">
        <v>1573</v>
      </c>
      <c r="N610" s="9" t="s">
        <v>46</v>
      </c>
      <c r="P610" s="30" t="s">
        <v>1573</v>
      </c>
      <c r="Q610" s="9"/>
      <c r="R610" s="9"/>
      <c r="S610" s="9"/>
      <c r="U610" s="28" t="s">
        <v>2249</v>
      </c>
      <c r="V610" s="28" t="s">
        <v>1951</v>
      </c>
    </row>
    <row r="611" spans="1:22" ht="18" customHeight="1" x14ac:dyDescent="0.25">
      <c r="A611" s="7" t="s">
        <v>1645</v>
      </c>
      <c r="B611" s="4" t="s">
        <v>2900</v>
      </c>
      <c r="C611" s="5" t="s">
        <v>1222</v>
      </c>
      <c r="F611" s="29" t="s">
        <v>1608</v>
      </c>
      <c r="H611" s="30" t="s">
        <v>1573</v>
      </c>
      <c r="I611" s="39"/>
      <c r="J611" s="39"/>
      <c r="K611" s="39"/>
      <c r="Q611" s="9"/>
      <c r="R611" s="9"/>
      <c r="S611" s="9"/>
      <c r="U611" s="28">
        <v>0</v>
      </c>
      <c r="V611" s="28">
        <v>0</v>
      </c>
    </row>
    <row r="612" spans="1:22" ht="18" customHeight="1" x14ac:dyDescent="0.25">
      <c r="A612" s="7" t="s">
        <v>1653</v>
      </c>
      <c r="B612" s="6" t="s">
        <v>1223</v>
      </c>
      <c r="C612" s="5" t="s">
        <v>1224</v>
      </c>
      <c r="F612" s="29" t="s">
        <v>1608</v>
      </c>
      <c r="H612" s="30" t="s">
        <v>1573</v>
      </c>
      <c r="I612" s="39"/>
      <c r="J612" s="39"/>
      <c r="K612" s="39"/>
      <c r="Q612" s="9"/>
      <c r="R612" s="9"/>
      <c r="S612" s="9"/>
      <c r="U612" s="28">
        <v>0</v>
      </c>
      <c r="V612" s="28">
        <v>0</v>
      </c>
    </row>
    <row r="613" spans="1:22" ht="18" customHeight="1" x14ac:dyDescent="0.25">
      <c r="A613" s="7" t="s">
        <v>1591</v>
      </c>
      <c r="B613" s="5" t="s">
        <v>1225</v>
      </c>
      <c r="C613" s="5" t="s">
        <v>1226</v>
      </c>
      <c r="F613" s="29" t="s">
        <v>1608</v>
      </c>
      <c r="H613" s="30" t="s">
        <v>1573</v>
      </c>
      <c r="I613" s="39"/>
      <c r="J613" s="39"/>
      <c r="K613" s="39"/>
      <c r="Q613" s="9"/>
      <c r="R613" s="9"/>
      <c r="S613" s="9"/>
      <c r="U613" s="28" t="e">
        <f>VLOOKUP(#REF!,#REF!,3,FALSE)</f>
        <v>#REF!</v>
      </c>
      <c r="V613" s="28" t="e">
        <f>VLOOKUP(#REF!,#REF!,4,FALSE)</f>
        <v>#REF!</v>
      </c>
    </row>
    <row r="614" spans="1:22" ht="18" customHeight="1" x14ac:dyDescent="0.25">
      <c r="A614" s="7" t="s">
        <v>1591</v>
      </c>
      <c r="B614" s="4" t="s">
        <v>2901</v>
      </c>
      <c r="C614" s="5" t="s">
        <v>1227</v>
      </c>
      <c r="F614" s="29" t="s">
        <v>1608</v>
      </c>
      <c r="H614" s="30" t="s">
        <v>1573</v>
      </c>
      <c r="I614" s="39"/>
      <c r="J614" s="39"/>
      <c r="K614" s="39"/>
      <c r="Q614" s="9"/>
      <c r="R614" s="9"/>
      <c r="S614" s="9"/>
      <c r="U614" s="28">
        <v>0</v>
      </c>
      <c r="V614" s="28">
        <v>0</v>
      </c>
    </row>
    <row r="615" spans="1:22" ht="18" customHeight="1" x14ac:dyDescent="0.25">
      <c r="A615" s="7" t="s">
        <v>1591</v>
      </c>
      <c r="B615" s="6" t="s">
        <v>1228</v>
      </c>
      <c r="C615" s="5" t="s">
        <v>1229</v>
      </c>
      <c r="F615" s="29" t="s">
        <v>1608</v>
      </c>
      <c r="H615" s="30" t="s">
        <v>1573</v>
      </c>
      <c r="I615" s="39"/>
      <c r="J615" s="39"/>
      <c r="K615" s="39"/>
      <c r="Q615" s="9"/>
      <c r="R615" s="9"/>
      <c r="S615" s="9"/>
      <c r="U615" s="28">
        <v>0</v>
      </c>
      <c r="V615" s="28">
        <v>0</v>
      </c>
    </row>
    <row r="616" spans="1:22" ht="18" customHeight="1" x14ac:dyDescent="0.25">
      <c r="A616" s="7" t="s">
        <v>1591</v>
      </c>
      <c r="B616" s="4" t="s">
        <v>2902</v>
      </c>
      <c r="C616" s="5" t="s">
        <v>1230</v>
      </c>
      <c r="F616" s="29" t="s">
        <v>1608</v>
      </c>
      <c r="H616" s="30" t="s">
        <v>1573</v>
      </c>
      <c r="I616" s="39"/>
      <c r="J616" s="39"/>
      <c r="K616" s="39"/>
      <c r="Q616" s="9"/>
      <c r="R616" s="9"/>
      <c r="S616" s="9"/>
      <c r="U616" s="28">
        <v>0</v>
      </c>
      <c r="V616" s="28">
        <v>0</v>
      </c>
    </row>
    <row r="617" spans="1:22" ht="18" customHeight="1" x14ac:dyDescent="0.25">
      <c r="A617" s="7" t="s">
        <v>1591</v>
      </c>
      <c r="B617" s="4" t="s">
        <v>2903</v>
      </c>
      <c r="C617" s="5" t="s">
        <v>1231</v>
      </c>
      <c r="D617" s="27" t="s">
        <v>0</v>
      </c>
      <c r="E617" s="28" t="s">
        <v>1599</v>
      </c>
      <c r="F617" s="29">
        <v>30</v>
      </c>
      <c r="G617" s="9" t="s">
        <v>1609</v>
      </c>
      <c r="H617" s="30" t="s">
        <v>1573</v>
      </c>
      <c r="I617" s="31">
        <f>F617/0.0025*0.37</f>
        <v>4440</v>
      </c>
      <c r="J617" s="31">
        <f>F617/0.0025*15.5</f>
        <v>186000</v>
      </c>
      <c r="K617" s="31">
        <f>F617/0.0025*1923</f>
        <v>23076000</v>
      </c>
      <c r="Q617" s="9"/>
      <c r="R617" s="9"/>
      <c r="S617" s="9"/>
      <c r="U617" s="28" t="s">
        <v>2250</v>
      </c>
      <c r="V617" s="28" t="s">
        <v>2251</v>
      </c>
    </row>
    <row r="618" spans="1:22" ht="18" customHeight="1" x14ac:dyDescent="0.25">
      <c r="A618" s="7" t="s">
        <v>1581</v>
      </c>
      <c r="B618" s="4" t="s">
        <v>2904</v>
      </c>
      <c r="C618" s="5" t="s">
        <v>1232</v>
      </c>
      <c r="D618" s="27" t="s">
        <v>1571</v>
      </c>
      <c r="F618" s="29" t="s">
        <v>77</v>
      </c>
      <c r="H618" s="30" t="s">
        <v>1573</v>
      </c>
      <c r="I618" s="39"/>
      <c r="J618" s="39"/>
      <c r="K618" s="39"/>
      <c r="N618" s="9" t="s">
        <v>77</v>
      </c>
      <c r="P618" s="30" t="s">
        <v>1573</v>
      </c>
      <c r="Q618" s="9"/>
      <c r="R618" s="9"/>
      <c r="S618" s="9"/>
      <c r="U618" s="28" t="s">
        <v>2252</v>
      </c>
      <c r="V618" s="28" t="s">
        <v>1761</v>
      </c>
    </row>
    <row r="619" spans="1:22" ht="18" customHeight="1" x14ac:dyDescent="0.25">
      <c r="A619" s="7" t="s">
        <v>1586</v>
      </c>
      <c r="B619" s="4" t="s">
        <v>2905</v>
      </c>
      <c r="C619" s="5" t="s">
        <v>1233</v>
      </c>
      <c r="D619" s="27" t="s">
        <v>0</v>
      </c>
      <c r="E619" s="28" t="s">
        <v>1599</v>
      </c>
      <c r="F619" s="29">
        <v>30</v>
      </c>
      <c r="G619" s="9" t="s">
        <v>1609</v>
      </c>
      <c r="H619" s="30" t="s">
        <v>1573</v>
      </c>
      <c r="I619" s="31">
        <f>F619/0.0025*0.37</f>
        <v>4440</v>
      </c>
      <c r="J619" s="31">
        <f>F619/0.0025*15.5</f>
        <v>186000</v>
      </c>
      <c r="K619" s="31">
        <f>F619/0.0025*1923</f>
        <v>23076000</v>
      </c>
      <c r="Q619" s="9"/>
      <c r="R619" s="9"/>
      <c r="S619" s="9"/>
      <c r="U619" s="28" t="s">
        <v>2253</v>
      </c>
      <c r="V619" s="28" t="s">
        <v>2101</v>
      </c>
    </row>
    <row r="620" spans="1:22" ht="18" customHeight="1" x14ac:dyDescent="0.25">
      <c r="A620" s="7" t="s">
        <v>1614</v>
      </c>
      <c r="B620" s="5" t="s">
        <v>1235</v>
      </c>
      <c r="C620" s="5" t="s">
        <v>1236</v>
      </c>
      <c r="D620" s="27" t="s">
        <v>1571</v>
      </c>
      <c r="F620" s="29" t="s">
        <v>46</v>
      </c>
      <c r="H620" s="30" t="s">
        <v>1573</v>
      </c>
      <c r="I620" s="39"/>
      <c r="J620" s="39"/>
      <c r="K620" s="39"/>
      <c r="N620" s="9" t="s">
        <v>46</v>
      </c>
      <c r="P620" s="30" t="s">
        <v>1573</v>
      </c>
      <c r="Q620" s="9"/>
      <c r="R620" s="9"/>
      <c r="S620" s="9"/>
      <c r="T620" s="33" t="s">
        <v>1236</v>
      </c>
      <c r="U620" s="28" t="s">
        <v>1234</v>
      </c>
      <c r="V620" s="28" t="s">
        <v>2254</v>
      </c>
    </row>
    <row r="621" spans="1:22" ht="18" customHeight="1" x14ac:dyDescent="0.25">
      <c r="A621" s="7" t="s">
        <v>1582</v>
      </c>
      <c r="B621" s="4" t="s">
        <v>2906</v>
      </c>
      <c r="C621" s="5" t="s">
        <v>1237</v>
      </c>
      <c r="D621" s="27" t="s">
        <v>0</v>
      </c>
      <c r="E621" s="28" t="s">
        <v>1599</v>
      </c>
      <c r="F621" s="29">
        <v>30</v>
      </c>
      <c r="G621" s="9" t="s">
        <v>1609</v>
      </c>
      <c r="H621" s="30" t="s">
        <v>1573</v>
      </c>
      <c r="I621" s="31">
        <f>F621/0.0025*0.37</f>
        <v>4440</v>
      </c>
      <c r="J621" s="31">
        <f>F621/0.0025*15.5</f>
        <v>186000</v>
      </c>
      <c r="K621" s="31">
        <f>F621/0.0025*1923</f>
        <v>23076000</v>
      </c>
      <c r="Q621" s="9"/>
      <c r="R621" s="9"/>
      <c r="S621" s="9"/>
      <c r="U621" s="28" t="s">
        <v>2255</v>
      </c>
      <c r="V621" s="28" t="s">
        <v>1761</v>
      </c>
    </row>
    <row r="622" spans="1:22" ht="18" customHeight="1" x14ac:dyDescent="0.25">
      <c r="A622" s="35" t="s">
        <v>1654</v>
      </c>
      <c r="B622" s="4" t="s">
        <v>2907</v>
      </c>
      <c r="C622" s="5" t="s">
        <v>1238</v>
      </c>
      <c r="F622" s="29" t="s">
        <v>1608</v>
      </c>
      <c r="H622" s="30" t="s">
        <v>1573</v>
      </c>
      <c r="I622" s="39"/>
      <c r="J622" s="39"/>
      <c r="K622" s="39"/>
      <c r="Q622" s="9"/>
      <c r="R622" s="9"/>
      <c r="S622" s="9"/>
      <c r="U622" s="28" t="e">
        <f>VLOOKUP(#REF!,#REF!,3,FALSE)</f>
        <v>#REF!</v>
      </c>
      <c r="V622" s="28" t="e">
        <f>VLOOKUP(#REF!,#REF!,4,FALSE)</f>
        <v>#REF!</v>
      </c>
    </row>
    <row r="623" spans="1:22" ht="18" customHeight="1" x14ac:dyDescent="0.25">
      <c r="B623" s="6" t="s">
        <v>1239</v>
      </c>
      <c r="C623" s="5" t="s">
        <v>1240</v>
      </c>
      <c r="D623" s="27" t="s">
        <v>0</v>
      </c>
      <c r="E623" s="28" t="s">
        <v>1599</v>
      </c>
      <c r="F623" s="29">
        <v>30</v>
      </c>
      <c r="G623" s="9" t="s">
        <v>1609</v>
      </c>
      <c r="H623" s="30" t="s">
        <v>1573</v>
      </c>
      <c r="I623" s="31">
        <f>F623/0.0025*0.37</f>
        <v>4440</v>
      </c>
      <c r="J623" s="31">
        <f>F623/0.0025*15.5</f>
        <v>186000</v>
      </c>
      <c r="K623" s="31">
        <f>F623/0.0025*1923</f>
        <v>23076000</v>
      </c>
      <c r="Q623" s="9"/>
      <c r="R623" s="9"/>
      <c r="S623" s="9"/>
      <c r="U623" s="28" t="s">
        <v>2256</v>
      </c>
      <c r="V623" s="28" t="s">
        <v>1913</v>
      </c>
    </row>
    <row r="624" spans="1:22" ht="18" customHeight="1" x14ac:dyDescent="0.25">
      <c r="A624" s="7" t="s">
        <v>1591</v>
      </c>
      <c r="B624" s="4" t="s">
        <v>2908</v>
      </c>
      <c r="C624" s="5" t="s">
        <v>1241</v>
      </c>
      <c r="D624" s="27" t="s">
        <v>1571</v>
      </c>
      <c r="E624" s="28" t="s">
        <v>1572</v>
      </c>
      <c r="F624" s="34">
        <v>1.698</v>
      </c>
      <c r="G624" s="28" t="s">
        <v>2508</v>
      </c>
      <c r="H624" s="30" t="s">
        <v>1573</v>
      </c>
      <c r="I624" s="31">
        <f>F624*1000/0.0025*0.37</f>
        <v>251304</v>
      </c>
      <c r="J624" s="31">
        <f>F624*1000/0.0025*15.5</f>
        <v>10527600</v>
      </c>
      <c r="K624" s="31">
        <f>F624*1000/0.0025*1923</f>
        <v>1306101600</v>
      </c>
      <c r="N624" s="28" t="s">
        <v>458</v>
      </c>
      <c r="P624" s="30" t="s">
        <v>1573</v>
      </c>
      <c r="Q624" s="9"/>
      <c r="R624" s="9"/>
      <c r="S624" s="9"/>
      <c r="U624" s="28" t="s">
        <v>2257</v>
      </c>
      <c r="V624" s="28" t="s">
        <v>1913</v>
      </c>
    </row>
    <row r="625" spans="1:22" ht="18" customHeight="1" x14ac:dyDescent="0.25">
      <c r="A625" s="7" t="s">
        <v>1591</v>
      </c>
      <c r="B625" s="4" t="s">
        <v>2909</v>
      </c>
      <c r="C625" s="5" t="s">
        <v>1242</v>
      </c>
      <c r="D625" s="27" t="s">
        <v>0</v>
      </c>
      <c r="E625" s="36" t="s">
        <v>1630</v>
      </c>
      <c r="F625" s="29">
        <v>1.5</v>
      </c>
      <c r="G625" s="9" t="s">
        <v>1609</v>
      </c>
      <c r="H625" s="30" t="s">
        <v>2504</v>
      </c>
      <c r="I625" s="31">
        <f>F625/0.0025*0.37</f>
        <v>222</v>
      </c>
      <c r="J625" s="31">
        <f>F625/0.0025*15.5</f>
        <v>9300</v>
      </c>
      <c r="K625" s="31">
        <f>F625/0.0025*1923</f>
        <v>1153800</v>
      </c>
      <c r="Q625" s="9"/>
      <c r="R625" s="9"/>
      <c r="S625" s="9"/>
      <c r="U625" s="28" t="s">
        <v>2258</v>
      </c>
      <c r="V625" s="28" t="s">
        <v>2259</v>
      </c>
    </row>
    <row r="626" spans="1:22" ht="18" customHeight="1" x14ac:dyDescent="0.25">
      <c r="A626" s="6" t="s">
        <v>1634</v>
      </c>
      <c r="B626" s="4" t="s">
        <v>2910</v>
      </c>
      <c r="C626" s="5" t="s">
        <v>1243</v>
      </c>
      <c r="D626" s="27" t="s">
        <v>1571</v>
      </c>
      <c r="F626" s="29" t="s">
        <v>77</v>
      </c>
      <c r="H626" s="30" t="s">
        <v>1573</v>
      </c>
      <c r="I626" s="39"/>
      <c r="J626" s="39"/>
      <c r="K626" s="39"/>
      <c r="N626" s="28" t="s">
        <v>15</v>
      </c>
      <c r="Q626" s="9"/>
      <c r="R626" s="9"/>
      <c r="S626" s="9"/>
      <c r="U626" s="28" t="s">
        <v>2260</v>
      </c>
      <c r="V626" s="28" t="s">
        <v>2261</v>
      </c>
    </row>
    <row r="627" spans="1:22" ht="18" customHeight="1" x14ac:dyDescent="0.25">
      <c r="A627" s="6" t="s">
        <v>1591</v>
      </c>
      <c r="B627" s="6" t="s">
        <v>1244</v>
      </c>
      <c r="C627" s="5" t="s">
        <v>1245</v>
      </c>
      <c r="D627" s="27" t="s">
        <v>1571</v>
      </c>
      <c r="E627" s="28" t="s">
        <v>1572</v>
      </c>
      <c r="F627" s="34">
        <v>0.83299999999999996</v>
      </c>
      <c r="G627" s="28" t="s">
        <v>2508</v>
      </c>
      <c r="H627" s="30" t="s">
        <v>1573</v>
      </c>
      <c r="I627" s="31">
        <f>F627*1000/0.0025*0.37</f>
        <v>123284</v>
      </c>
      <c r="J627" s="31">
        <f>F627*1000/0.0025*15.5</f>
        <v>5164600</v>
      </c>
      <c r="K627" s="31">
        <f>F627*1000/0.0025*1923</f>
        <v>640743600</v>
      </c>
      <c r="N627" s="9" t="s">
        <v>46</v>
      </c>
      <c r="P627" s="30" t="s">
        <v>1573</v>
      </c>
      <c r="Q627" s="9"/>
      <c r="R627" s="9"/>
      <c r="S627" s="9"/>
      <c r="U627" s="28" t="s">
        <v>2262</v>
      </c>
      <c r="V627" s="28" t="s">
        <v>2263</v>
      </c>
    </row>
    <row r="628" spans="1:22" ht="18" customHeight="1" x14ac:dyDescent="0.25">
      <c r="A628" s="7" t="s">
        <v>1586</v>
      </c>
      <c r="B628" s="4" t="s">
        <v>2911</v>
      </c>
      <c r="C628" s="5" t="s">
        <v>1246</v>
      </c>
      <c r="D628" s="27" t="s">
        <v>0</v>
      </c>
      <c r="E628" s="28" t="s">
        <v>1599</v>
      </c>
      <c r="F628" s="29">
        <v>30</v>
      </c>
      <c r="G628" s="9" t="s">
        <v>1609</v>
      </c>
      <c r="H628" s="30" t="s">
        <v>1573</v>
      </c>
      <c r="I628" s="31">
        <f>F628/0.0025*0.37</f>
        <v>4440</v>
      </c>
      <c r="J628" s="31">
        <f>F628/0.0025*15.5</f>
        <v>186000</v>
      </c>
      <c r="K628" s="31">
        <f>F628/0.0025*1923</f>
        <v>23076000</v>
      </c>
      <c r="P628" s="30" t="s">
        <v>1573</v>
      </c>
      <c r="Q628" s="9"/>
      <c r="R628" s="9"/>
      <c r="S628" s="9"/>
      <c r="U628" s="28" t="s">
        <v>2075</v>
      </c>
      <c r="V628" s="28" t="s">
        <v>2076</v>
      </c>
    </row>
    <row r="629" spans="1:22" ht="18" customHeight="1" x14ac:dyDescent="0.25">
      <c r="A629" s="6" t="s">
        <v>1634</v>
      </c>
      <c r="B629" s="4" t="s">
        <v>2912</v>
      </c>
      <c r="C629" s="5" t="s">
        <v>1248</v>
      </c>
      <c r="D629" s="27" t="s">
        <v>1571</v>
      </c>
      <c r="F629" s="40" t="s">
        <v>77</v>
      </c>
      <c r="H629" s="30" t="s">
        <v>1573</v>
      </c>
      <c r="I629" s="39"/>
      <c r="J629" s="39"/>
      <c r="K629" s="39"/>
      <c r="N629" s="28" t="s">
        <v>73</v>
      </c>
      <c r="P629" s="30" t="s">
        <v>1573</v>
      </c>
      <c r="Q629" s="9"/>
      <c r="R629" s="9"/>
      <c r="S629" s="9"/>
      <c r="U629" s="28" t="s">
        <v>1247</v>
      </c>
      <c r="V629" s="28" t="s">
        <v>2264</v>
      </c>
    </row>
    <row r="630" spans="1:22" ht="18" customHeight="1" x14ac:dyDescent="0.25">
      <c r="A630" s="7" t="s">
        <v>1586</v>
      </c>
      <c r="B630" s="5" t="s">
        <v>1249</v>
      </c>
      <c r="C630" s="5" t="s">
        <v>1250</v>
      </c>
      <c r="F630" s="29" t="s">
        <v>1608</v>
      </c>
      <c r="H630" s="30" t="s">
        <v>1573</v>
      </c>
      <c r="I630" s="39"/>
      <c r="J630" s="39"/>
      <c r="K630" s="39"/>
      <c r="Q630" s="9"/>
      <c r="R630" s="9"/>
      <c r="S630" s="9"/>
      <c r="U630" s="28" t="e">
        <f>VLOOKUP(#REF!,#REF!,3,FALSE)</f>
        <v>#REF!</v>
      </c>
      <c r="V630" s="28" t="e">
        <f>VLOOKUP(#REF!,#REF!,4,FALSE)</f>
        <v>#REF!</v>
      </c>
    </row>
    <row r="631" spans="1:22" ht="18" customHeight="1" x14ac:dyDescent="0.25">
      <c r="A631" s="7" t="s">
        <v>1581</v>
      </c>
      <c r="B631" s="4" t="s">
        <v>2913</v>
      </c>
      <c r="C631" s="5" t="s">
        <v>1252</v>
      </c>
      <c r="D631" s="27" t="s">
        <v>1571</v>
      </c>
      <c r="E631" s="28" t="s">
        <v>1572</v>
      </c>
      <c r="F631" s="38">
        <v>1.8</v>
      </c>
      <c r="G631" s="28" t="s">
        <v>2508</v>
      </c>
      <c r="H631" s="30" t="s">
        <v>1573</v>
      </c>
      <c r="I631" s="31">
        <f>F631*1000/0.0025*0.37</f>
        <v>266400</v>
      </c>
      <c r="J631" s="31">
        <f>F631*1000/0.0025*15.5</f>
        <v>11160000</v>
      </c>
      <c r="K631" s="31">
        <f>F631*1000/0.0025*1923</f>
        <v>1384560000</v>
      </c>
      <c r="N631" s="9" t="s">
        <v>46</v>
      </c>
      <c r="P631" s="30" t="s">
        <v>1573</v>
      </c>
      <c r="Q631" s="9"/>
      <c r="R631" s="9"/>
      <c r="S631" s="9"/>
      <c r="U631" s="28" t="s">
        <v>1251</v>
      </c>
      <c r="V631" s="28" t="s">
        <v>2198</v>
      </c>
    </row>
    <row r="632" spans="1:22" ht="18" customHeight="1" x14ac:dyDescent="0.25">
      <c r="A632" s="7" t="s">
        <v>1581</v>
      </c>
      <c r="B632" s="4" t="s">
        <v>2914</v>
      </c>
      <c r="C632" s="5" t="s">
        <v>1253</v>
      </c>
      <c r="D632" s="27" t="s">
        <v>1571</v>
      </c>
      <c r="E632" s="28" t="s">
        <v>1572</v>
      </c>
      <c r="F632" s="29">
        <v>130</v>
      </c>
      <c r="G632" s="9" t="s">
        <v>1609</v>
      </c>
      <c r="H632" s="30" t="s">
        <v>1573</v>
      </c>
      <c r="I632" s="31">
        <f>F632/0.0025*0.37</f>
        <v>19240</v>
      </c>
      <c r="J632" s="31">
        <f>F632/0.0025*15.5</f>
        <v>806000</v>
      </c>
      <c r="K632" s="31">
        <f>F632/0.0025*1923</f>
        <v>99996000</v>
      </c>
      <c r="N632" s="28" t="s">
        <v>1655</v>
      </c>
      <c r="P632" s="30" t="s">
        <v>1573</v>
      </c>
      <c r="Q632" s="9"/>
      <c r="R632" s="9"/>
      <c r="S632" s="9"/>
      <c r="U632" s="28" t="s">
        <v>2265</v>
      </c>
      <c r="V632" s="28" t="s">
        <v>2017</v>
      </c>
    </row>
    <row r="633" spans="1:22" ht="18" customHeight="1" x14ac:dyDescent="0.25">
      <c r="A633" s="7" t="s">
        <v>1574</v>
      </c>
      <c r="B633" s="4" t="s">
        <v>2915</v>
      </c>
      <c r="C633" s="5" t="s">
        <v>1254</v>
      </c>
      <c r="D633" s="27" t="s">
        <v>1571</v>
      </c>
      <c r="E633" s="28" t="s">
        <v>1572</v>
      </c>
      <c r="F633" s="38">
        <v>0.45</v>
      </c>
      <c r="G633" s="28" t="s">
        <v>2508</v>
      </c>
      <c r="H633" s="30" t="s">
        <v>1573</v>
      </c>
      <c r="I633" s="31">
        <f>F633*1000/0.0025*0.37</f>
        <v>66600</v>
      </c>
      <c r="J633" s="31">
        <f>F633*1000/0.0025*15.5</f>
        <v>2790000</v>
      </c>
      <c r="K633" s="31">
        <f>F633*1000/0.0025*1923</f>
        <v>346140000</v>
      </c>
      <c r="N633" s="9" t="s">
        <v>10</v>
      </c>
      <c r="P633" s="30" t="s">
        <v>1573</v>
      </c>
      <c r="Q633" s="9"/>
      <c r="R633" s="9"/>
      <c r="S633" s="9"/>
      <c r="U633" s="28" t="e">
        <f>VLOOKUP(#REF!,#REF!,3,FALSE)</f>
        <v>#REF!</v>
      </c>
      <c r="V633" s="28" t="e">
        <f>VLOOKUP(#REF!,#REF!,4,FALSE)</f>
        <v>#REF!</v>
      </c>
    </row>
    <row r="634" spans="1:22" ht="18" customHeight="1" x14ac:dyDescent="0.25">
      <c r="A634" s="7" t="s">
        <v>1594</v>
      </c>
      <c r="B634" s="6" t="s">
        <v>1256</v>
      </c>
      <c r="C634" s="5" t="s">
        <v>1257</v>
      </c>
      <c r="D634" s="27" t="s">
        <v>0</v>
      </c>
      <c r="E634" s="28" t="s">
        <v>1599</v>
      </c>
      <c r="F634" s="29">
        <v>30</v>
      </c>
      <c r="G634" s="9" t="s">
        <v>1609</v>
      </c>
      <c r="H634" s="30" t="s">
        <v>1573</v>
      </c>
      <c r="I634" s="31">
        <f t="shared" ref="I634:I635" si="336">F634/0.0025*0.37</f>
        <v>4440</v>
      </c>
      <c r="J634" s="31">
        <f t="shared" ref="J634:J635" si="337">F634/0.0025*15.5</f>
        <v>186000</v>
      </c>
      <c r="K634" s="31">
        <f t="shared" ref="K634:K635" si="338">F634/0.0025*1923</f>
        <v>23076000</v>
      </c>
      <c r="Q634" s="9"/>
      <c r="R634" s="9"/>
      <c r="S634" s="9"/>
      <c r="U634" s="28" t="s">
        <v>1255</v>
      </c>
      <c r="V634" s="28" t="s">
        <v>2266</v>
      </c>
    </row>
    <row r="635" spans="1:22" ht="18" customHeight="1" x14ac:dyDescent="0.25">
      <c r="A635" s="7" t="s">
        <v>1594</v>
      </c>
      <c r="B635" s="6" t="s">
        <v>1259</v>
      </c>
      <c r="C635" s="5" t="s">
        <v>1260</v>
      </c>
      <c r="D635" s="27" t="s">
        <v>0</v>
      </c>
      <c r="E635" s="28" t="s">
        <v>1599</v>
      </c>
      <c r="F635" s="29">
        <v>30</v>
      </c>
      <c r="G635" s="9" t="s">
        <v>1609</v>
      </c>
      <c r="H635" s="30" t="s">
        <v>1573</v>
      </c>
      <c r="I635" s="31">
        <f t="shared" si="336"/>
        <v>4440</v>
      </c>
      <c r="J635" s="31">
        <f t="shared" si="337"/>
        <v>186000</v>
      </c>
      <c r="K635" s="31">
        <f t="shared" si="338"/>
        <v>23076000</v>
      </c>
      <c r="Q635" s="9"/>
      <c r="R635" s="9"/>
      <c r="S635" s="9"/>
      <c r="U635" s="28" t="s">
        <v>1258</v>
      </c>
      <c r="V635" s="28" t="s">
        <v>2267</v>
      </c>
    </row>
    <row r="636" spans="1:22" ht="18" customHeight="1" x14ac:dyDescent="0.25">
      <c r="A636" s="7" t="s">
        <v>1612</v>
      </c>
      <c r="B636" s="4" t="s">
        <v>2916</v>
      </c>
      <c r="C636" s="5" t="s">
        <v>1261</v>
      </c>
      <c r="D636" s="27" t="s">
        <v>1571</v>
      </c>
      <c r="E636" s="28" t="s">
        <v>1572</v>
      </c>
      <c r="F636" s="34">
        <v>5.35</v>
      </c>
      <c r="G636" s="28" t="s">
        <v>2508</v>
      </c>
      <c r="H636" s="30" t="s">
        <v>1573</v>
      </c>
      <c r="I636" s="31">
        <f>F636*1000/0.0025*0.37</f>
        <v>791800</v>
      </c>
      <c r="J636" s="31">
        <f>F636*1000/0.0025*15.5</f>
        <v>33170000</v>
      </c>
      <c r="K636" s="31">
        <f>F636*1000/0.0025*1923</f>
        <v>4115220000</v>
      </c>
      <c r="N636" s="28">
        <v>0.23</v>
      </c>
      <c r="O636" s="28" t="s">
        <v>1617</v>
      </c>
      <c r="P636" s="30" t="s">
        <v>1573</v>
      </c>
      <c r="Q636" s="9"/>
      <c r="R636" s="9"/>
      <c r="S636" s="9"/>
      <c r="T636" s="33" t="s">
        <v>2268</v>
      </c>
      <c r="U636" s="28" t="e">
        <f>VLOOKUP(#REF!,#REF!,3,FALSE)</f>
        <v>#REF!</v>
      </c>
      <c r="V636" s="28" t="e">
        <f>VLOOKUP(#REF!,#REF!,4,FALSE)</f>
        <v>#REF!</v>
      </c>
    </row>
    <row r="637" spans="1:22" ht="18" customHeight="1" x14ac:dyDescent="0.25">
      <c r="A637" s="7" t="s">
        <v>1628</v>
      </c>
      <c r="B637" s="6" t="s">
        <v>1262</v>
      </c>
      <c r="C637" s="5" t="s">
        <v>1263</v>
      </c>
      <c r="D637" s="27" t="s">
        <v>1571</v>
      </c>
      <c r="F637" s="5" t="s">
        <v>1264</v>
      </c>
      <c r="H637" s="30" t="s">
        <v>1573</v>
      </c>
      <c r="I637" s="39"/>
      <c r="J637" s="39"/>
      <c r="K637" s="39"/>
      <c r="P637" s="30" t="s">
        <v>1573</v>
      </c>
      <c r="Q637" s="9"/>
      <c r="R637" s="9"/>
      <c r="S637" s="9"/>
      <c r="U637" s="28" t="s">
        <v>958</v>
      </c>
      <c r="V637" s="28" t="s">
        <v>1739</v>
      </c>
    </row>
    <row r="638" spans="1:22" ht="18" customHeight="1" x14ac:dyDescent="0.25">
      <c r="A638" s="7" t="s">
        <v>1628</v>
      </c>
      <c r="B638" s="6" t="s">
        <v>1265</v>
      </c>
      <c r="C638" s="5" t="s">
        <v>1266</v>
      </c>
      <c r="D638" s="27" t="s">
        <v>1571</v>
      </c>
      <c r="E638" s="28" t="s">
        <v>1572</v>
      </c>
      <c r="F638" s="38">
        <v>5</v>
      </c>
      <c r="G638" s="28" t="s">
        <v>2508</v>
      </c>
      <c r="H638" s="30" t="s">
        <v>1573</v>
      </c>
      <c r="I638" s="31">
        <f t="shared" ref="I638:I639" si="339">F638*1000/0.0025*0.37</f>
        <v>740000</v>
      </c>
      <c r="J638" s="31">
        <f t="shared" ref="J638:J639" si="340">F638*1000/0.0025*15.5</f>
        <v>31000000</v>
      </c>
      <c r="K638" s="31">
        <f t="shared" ref="K638:K639" si="341">F638*1000/0.0025*1923</f>
        <v>3846000000</v>
      </c>
      <c r="N638" s="28" t="s">
        <v>177</v>
      </c>
      <c r="P638" s="30" t="s">
        <v>1573</v>
      </c>
      <c r="Q638" s="9"/>
      <c r="R638" s="9"/>
      <c r="S638" s="9"/>
      <c r="U638" s="28" t="s">
        <v>2269</v>
      </c>
      <c r="V638" s="28" t="s">
        <v>2270</v>
      </c>
    </row>
    <row r="639" spans="1:22" ht="18" customHeight="1" x14ac:dyDescent="0.25">
      <c r="A639" s="7" t="s">
        <v>1628</v>
      </c>
      <c r="B639" s="6" t="s">
        <v>1267</v>
      </c>
      <c r="C639" s="5" t="s">
        <v>1268</v>
      </c>
      <c r="D639" s="27" t="s">
        <v>1571</v>
      </c>
      <c r="E639" s="28" t="s">
        <v>1572</v>
      </c>
      <c r="F639" s="38">
        <v>3.52</v>
      </c>
      <c r="G639" s="28" t="s">
        <v>2508</v>
      </c>
      <c r="I639" s="31">
        <f t="shared" si="339"/>
        <v>520960</v>
      </c>
      <c r="J639" s="31">
        <f t="shared" si="340"/>
        <v>21824000</v>
      </c>
      <c r="K639" s="31">
        <f t="shared" si="341"/>
        <v>2707584000</v>
      </c>
      <c r="N639" s="28">
        <v>8.81</v>
      </c>
      <c r="P639" s="30" t="s">
        <v>1617</v>
      </c>
      <c r="Q639" s="9"/>
      <c r="R639" s="9"/>
      <c r="S639" s="9"/>
      <c r="U639" s="28" t="s">
        <v>2271</v>
      </c>
      <c r="V639" s="28" t="s">
        <v>1893</v>
      </c>
    </row>
    <row r="640" spans="1:22" ht="18" customHeight="1" x14ac:dyDescent="0.25">
      <c r="A640" s="7" t="s">
        <v>1628</v>
      </c>
      <c r="B640" s="6" t="s">
        <v>1269</v>
      </c>
      <c r="C640" s="5" t="s">
        <v>1270</v>
      </c>
      <c r="F640" s="29" t="s">
        <v>1608</v>
      </c>
      <c r="I640" s="39"/>
      <c r="J640" s="39"/>
      <c r="K640" s="39"/>
      <c r="Q640" s="9"/>
      <c r="R640" s="9"/>
      <c r="S640" s="9"/>
      <c r="U640" s="28" t="e">
        <f>VLOOKUP(#REF!,#REF!,3,FALSE)</f>
        <v>#REF!</v>
      </c>
      <c r="V640" s="28" t="e">
        <f>VLOOKUP(#REF!,#REF!,4,FALSE)</f>
        <v>#REF!</v>
      </c>
    </row>
    <row r="641" spans="1:22" ht="18" customHeight="1" x14ac:dyDescent="0.25">
      <c r="A641" s="7" t="s">
        <v>1597</v>
      </c>
      <c r="B641" s="6" t="s">
        <v>1271</v>
      </c>
      <c r="C641" s="5" t="s">
        <v>1272</v>
      </c>
      <c r="D641" s="27" t="s">
        <v>1571</v>
      </c>
      <c r="E641" s="28" t="s">
        <v>1572</v>
      </c>
      <c r="F641" s="38">
        <v>14</v>
      </c>
      <c r="G641" s="28" t="s">
        <v>2508</v>
      </c>
      <c r="H641" s="30" t="s">
        <v>1573</v>
      </c>
      <c r="I641" s="31">
        <f t="shared" ref="I641:I644" si="342">F641*1000/0.0025*0.37</f>
        <v>2072000</v>
      </c>
      <c r="J641" s="31">
        <f t="shared" ref="J641:J644" si="343">F641*1000/0.0025*15.5</f>
        <v>86800000</v>
      </c>
      <c r="K641" s="31">
        <f t="shared" ref="K641:K644" si="344">F641*1000/0.0025*1923</f>
        <v>10768800000</v>
      </c>
      <c r="N641" s="9" t="s">
        <v>10</v>
      </c>
      <c r="P641" s="30" t="s">
        <v>1573</v>
      </c>
      <c r="Q641" s="9"/>
      <c r="R641" s="9"/>
      <c r="S641" s="9"/>
      <c r="U641" s="28" t="s">
        <v>2272</v>
      </c>
      <c r="V641" s="28" t="s">
        <v>2273</v>
      </c>
    </row>
    <row r="642" spans="1:22" ht="18" customHeight="1" x14ac:dyDescent="0.25">
      <c r="A642" s="7" t="s">
        <v>1597</v>
      </c>
      <c r="B642" s="6" t="s">
        <v>1273</v>
      </c>
      <c r="C642" s="5" t="s">
        <v>1274</v>
      </c>
      <c r="D642" s="27" t="s">
        <v>1571</v>
      </c>
      <c r="E642" s="28" t="s">
        <v>1572</v>
      </c>
      <c r="F642" s="38">
        <v>44.4</v>
      </c>
      <c r="G642" s="28" t="s">
        <v>2508</v>
      </c>
      <c r="H642" s="30" t="s">
        <v>1573</v>
      </c>
      <c r="I642" s="31">
        <f t="shared" si="342"/>
        <v>6571200</v>
      </c>
      <c r="J642" s="31">
        <f t="shared" si="343"/>
        <v>275280000</v>
      </c>
      <c r="K642" s="31">
        <f t="shared" si="344"/>
        <v>34152480000</v>
      </c>
      <c r="N642" s="9" t="s">
        <v>10</v>
      </c>
      <c r="P642" s="30" t="s">
        <v>1573</v>
      </c>
      <c r="Q642" s="9"/>
      <c r="R642" s="9"/>
      <c r="S642" s="9"/>
      <c r="U642" s="28" t="s">
        <v>2274</v>
      </c>
      <c r="V642" s="28" t="s">
        <v>2275</v>
      </c>
    </row>
    <row r="643" spans="1:22" ht="18" customHeight="1" x14ac:dyDescent="0.25">
      <c r="A643" s="7" t="s">
        <v>1597</v>
      </c>
      <c r="B643" s="6" t="s">
        <v>1275</v>
      </c>
      <c r="C643" s="5" t="s">
        <v>1276</v>
      </c>
      <c r="D643" s="27" t="s">
        <v>1571</v>
      </c>
      <c r="E643" s="28" t="s">
        <v>1572</v>
      </c>
      <c r="F643" s="38">
        <v>55</v>
      </c>
      <c r="G643" s="28" t="s">
        <v>2508</v>
      </c>
      <c r="H643" s="30" t="s">
        <v>1573</v>
      </c>
      <c r="I643" s="31">
        <f t="shared" si="342"/>
        <v>8140000</v>
      </c>
      <c r="J643" s="31">
        <f t="shared" si="343"/>
        <v>341000000</v>
      </c>
      <c r="K643" s="31">
        <f t="shared" si="344"/>
        <v>42306000000</v>
      </c>
      <c r="N643" s="9" t="s">
        <v>10</v>
      </c>
      <c r="P643" s="30" t="s">
        <v>1573</v>
      </c>
      <c r="Q643" s="9"/>
      <c r="R643" s="9"/>
      <c r="S643" s="9"/>
      <c r="U643" s="28" t="s">
        <v>2276</v>
      </c>
      <c r="V643" s="28" t="s">
        <v>2277</v>
      </c>
    </row>
    <row r="644" spans="1:22" ht="18" customHeight="1" x14ac:dyDescent="0.25">
      <c r="A644" s="7" t="s">
        <v>1597</v>
      </c>
      <c r="B644" s="4" t="s">
        <v>2917</v>
      </c>
      <c r="C644" s="5" t="s">
        <v>1277</v>
      </c>
      <c r="D644" s="27" t="s">
        <v>1571</v>
      </c>
      <c r="E644" s="28" t="s">
        <v>1572</v>
      </c>
      <c r="F644" s="34">
        <v>1.67</v>
      </c>
      <c r="G644" s="28" t="s">
        <v>2508</v>
      </c>
      <c r="H644" s="30" t="s">
        <v>1573</v>
      </c>
      <c r="I644" s="31">
        <f t="shared" si="342"/>
        <v>247160</v>
      </c>
      <c r="J644" s="31">
        <f t="shared" si="343"/>
        <v>10354000</v>
      </c>
      <c r="K644" s="31">
        <f t="shared" si="344"/>
        <v>1284564000</v>
      </c>
      <c r="N644" s="9" t="s">
        <v>46</v>
      </c>
      <c r="P644" s="30" t="s">
        <v>1573</v>
      </c>
      <c r="Q644" s="9"/>
      <c r="R644" s="9"/>
      <c r="S644" s="9"/>
      <c r="U644" s="28" t="s">
        <v>2278</v>
      </c>
      <c r="V644" s="28" t="s">
        <v>2124</v>
      </c>
    </row>
    <row r="645" spans="1:22" ht="18" customHeight="1" x14ac:dyDescent="0.25">
      <c r="A645" s="7" t="s">
        <v>1597</v>
      </c>
      <c r="B645" s="4" t="s">
        <v>2918</v>
      </c>
      <c r="C645" s="5" t="s">
        <v>1278</v>
      </c>
      <c r="F645" s="29" t="s">
        <v>1608</v>
      </c>
      <c r="I645" s="39"/>
      <c r="J645" s="39"/>
      <c r="K645" s="39"/>
      <c r="Q645" s="9"/>
      <c r="R645" s="9"/>
      <c r="S645" s="9"/>
      <c r="U645" s="28">
        <v>0</v>
      </c>
      <c r="V645" s="28">
        <v>0</v>
      </c>
    </row>
    <row r="646" spans="1:22" ht="18" customHeight="1" x14ac:dyDescent="0.25">
      <c r="A646" s="7" t="s">
        <v>1597</v>
      </c>
      <c r="B646" s="6" t="s">
        <v>1279</v>
      </c>
      <c r="C646" s="5" t="s">
        <v>1280</v>
      </c>
      <c r="D646" s="27" t="s">
        <v>1571</v>
      </c>
      <c r="F646" s="29" t="s">
        <v>46</v>
      </c>
      <c r="H646" s="30" t="s">
        <v>1573</v>
      </c>
      <c r="I646" s="39"/>
      <c r="J646" s="39"/>
      <c r="K646" s="39"/>
      <c r="N646" s="9" t="s">
        <v>46</v>
      </c>
      <c r="P646" s="30" t="s">
        <v>1573</v>
      </c>
      <c r="Q646" s="9"/>
      <c r="R646" s="9"/>
      <c r="S646" s="9"/>
      <c r="U646" s="28" t="s">
        <v>2279</v>
      </c>
      <c r="V646" s="28" t="s">
        <v>2066</v>
      </c>
    </row>
    <row r="647" spans="1:22" ht="18" customHeight="1" x14ac:dyDescent="0.25">
      <c r="A647" s="7" t="s">
        <v>1597</v>
      </c>
      <c r="B647" s="49" t="s">
        <v>2919</v>
      </c>
      <c r="C647" s="5" t="s">
        <v>1281</v>
      </c>
      <c r="D647" s="27" t="s">
        <v>1571</v>
      </c>
      <c r="E647" s="28" t="s">
        <v>1572</v>
      </c>
      <c r="F647" s="34">
        <v>55</v>
      </c>
      <c r="G647" s="28" t="s">
        <v>2508</v>
      </c>
      <c r="H647" s="30" t="s">
        <v>1573</v>
      </c>
      <c r="I647" s="31">
        <f t="shared" ref="I647:I648" si="345">F647*1000/0.0025*0.37</f>
        <v>8140000</v>
      </c>
      <c r="J647" s="31">
        <f t="shared" ref="J647:J648" si="346">F647*1000/0.0025*15.5</f>
        <v>341000000</v>
      </c>
      <c r="K647" s="31">
        <f t="shared" ref="K647:K648" si="347">F647*1000/0.0025*1923</f>
        <v>42306000000</v>
      </c>
      <c r="N647" s="9" t="s">
        <v>10</v>
      </c>
      <c r="P647" s="30" t="s">
        <v>1573</v>
      </c>
      <c r="Q647" s="9"/>
      <c r="R647" s="9"/>
      <c r="S647" s="9"/>
      <c r="T647" s="33" t="s">
        <v>1281</v>
      </c>
      <c r="U647" s="28" t="s">
        <v>2280</v>
      </c>
      <c r="V647" s="28" t="s">
        <v>2066</v>
      </c>
    </row>
    <row r="648" spans="1:22" ht="18" customHeight="1" x14ac:dyDescent="0.25">
      <c r="A648" s="7" t="s">
        <v>1597</v>
      </c>
      <c r="B648" s="4" t="s">
        <v>2920</v>
      </c>
      <c r="C648" s="5" t="s">
        <v>1282</v>
      </c>
      <c r="D648" s="27" t="s">
        <v>1571</v>
      </c>
      <c r="E648" s="28" t="s">
        <v>1572</v>
      </c>
      <c r="F648" s="34">
        <v>55</v>
      </c>
      <c r="G648" s="28" t="s">
        <v>2508</v>
      </c>
      <c r="H648" s="30" t="s">
        <v>1573</v>
      </c>
      <c r="I648" s="31">
        <f t="shared" si="345"/>
        <v>8140000</v>
      </c>
      <c r="J648" s="31">
        <f t="shared" si="346"/>
        <v>341000000</v>
      </c>
      <c r="K648" s="31">
        <f t="shared" si="347"/>
        <v>42306000000</v>
      </c>
      <c r="N648" s="9" t="s">
        <v>10</v>
      </c>
      <c r="P648" s="30" t="s">
        <v>1573</v>
      </c>
      <c r="Q648" s="9"/>
      <c r="R648" s="9"/>
      <c r="S648" s="9"/>
      <c r="U648" s="28" t="s">
        <v>2281</v>
      </c>
      <c r="V648" s="28" t="s">
        <v>2282</v>
      </c>
    </row>
    <row r="649" spans="1:22" ht="18" customHeight="1" x14ac:dyDescent="0.25">
      <c r="A649" s="7" t="s">
        <v>1597</v>
      </c>
      <c r="B649" s="4" t="s">
        <v>2921</v>
      </c>
      <c r="C649" s="5" t="s">
        <v>1283</v>
      </c>
      <c r="D649" s="27" t="s">
        <v>0</v>
      </c>
      <c r="E649" s="28" t="s">
        <v>1599</v>
      </c>
      <c r="F649" s="29">
        <v>30</v>
      </c>
      <c r="G649" s="9" t="s">
        <v>1609</v>
      </c>
      <c r="H649" s="30" t="s">
        <v>2504</v>
      </c>
      <c r="I649" s="31">
        <f t="shared" ref="I649:I650" si="348">F649/0.0025*0.37</f>
        <v>4440</v>
      </c>
      <c r="J649" s="31">
        <f t="shared" ref="J649:J650" si="349">F649/0.0025*15.5</f>
        <v>186000</v>
      </c>
      <c r="K649" s="31">
        <f t="shared" ref="K649:K650" si="350">F649/0.0025*1923</f>
        <v>23076000</v>
      </c>
      <c r="Q649" s="9"/>
      <c r="R649" s="9"/>
      <c r="S649" s="9"/>
      <c r="U649" s="28" t="s">
        <v>2283</v>
      </c>
      <c r="V649" s="28" t="s">
        <v>2284</v>
      </c>
    </row>
    <row r="650" spans="1:22" ht="18" customHeight="1" x14ac:dyDescent="0.25">
      <c r="A650" s="7" t="s">
        <v>1597</v>
      </c>
      <c r="B650" s="4" t="s">
        <v>2922</v>
      </c>
      <c r="C650" s="5" t="s">
        <v>1284</v>
      </c>
      <c r="D650" s="27" t="s">
        <v>0</v>
      </c>
      <c r="E650" s="28" t="s">
        <v>1599</v>
      </c>
      <c r="F650" s="29">
        <v>30</v>
      </c>
      <c r="G650" s="9" t="s">
        <v>1609</v>
      </c>
      <c r="H650" s="30" t="s">
        <v>2504</v>
      </c>
      <c r="I650" s="31">
        <f t="shared" si="348"/>
        <v>4440</v>
      </c>
      <c r="J650" s="31">
        <f t="shared" si="349"/>
        <v>186000</v>
      </c>
      <c r="K650" s="31">
        <f t="shared" si="350"/>
        <v>23076000</v>
      </c>
      <c r="Q650" s="9"/>
      <c r="R650" s="9"/>
      <c r="S650" s="9"/>
      <c r="U650" s="28" t="s">
        <v>2285</v>
      </c>
      <c r="V650" s="28" t="s">
        <v>2286</v>
      </c>
    </row>
    <row r="651" spans="1:22" ht="18" customHeight="1" x14ac:dyDescent="0.25">
      <c r="A651" s="7" t="s">
        <v>1597</v>
      </c>
      <c r="B651" s="4" t="s">
        <v>2923</v>
      </c>
      <c r="C651" s="5" t="s">
        <v>1285</v>
      </c>
      <c r="D651" s="27" t="s">
        <v>1571</v>
      </c>
      <c r="E651" s="28" t="s">
        <v>1572</v>
      </c>
      <c r="F651" s="34">
        <v>55</v>
      </c>
      <c r="G651" s="28" t="s">
        <v>2508</v>
      </c>
      <c r="H651" s="30" t="s">
        <v>1573</v>
      </c>
      <c r="I651" s="31">
        <f t="shared" ref="I651:I652" si="351">F651*1000/0.0025*0.37</f>
        <v>8140000</v>
      </c>
      <c r="J651" s="31">
        <f t="shared" ref="J651:J652" si="352">F651*1000/0.0025*15.5</f>
        <v>341000000</v>
      </c>
      <c r="K651" s="31">
        <f t="shared" ref="K651:K652" si="353">F651*1000/0.0025*1923</f>
        <v>42306000000</v>
      </c>
      <c r="N651" s="9" t="s">
        <v>10</v>
      </c>
      <c r="P651" s="30" t="s">
        <v>1573</v>
      </c>
      <c r="Q651" s="9"/>
      <c r="R651" s="9"/>
      <c r="S651" s="9"/>
      <c r="U651" s="28" t="s">
        <v>2287</v>
      </c>
      <c r="V651" s="28" t="s">
        <v>1999</v>
      </c>
    </row>
    <row r="652" spans="1:22" ht="18" customHeight="1" x14ac:dyDescent="0.25">
      <c r="A652" s="7" t="s">
        <v>1597</v>
      </c>
      <c r="B652" s="4" t="s">
        <v>2924</v>
      </c>
      <c r="C652" s="5" t="s">
        <v>1286</v>
      </c>
      <c r="D652" s="27" t="s">
        <v>1571</v>
      </c>
      <c r="E652" s="28" t="s">
        <v>1572</v>
      </c>
      <c r="F652" s="34">
        <v>0.3</v>
      </c>
      <c r="G652" s="28" t="s">
        <v>2508</v>
      </c>
      <c r="H652" s="30" t="s">
        <v>1573</v>
      </c>
      <c r="I652" s="31">
        <f t="shared" si="351"/>
        <v>44400</v>
      </c>
      <c r="J652" s="31">
        <f t="shared" si="352"/>
        <v>1860000</v>
      </c>
      <c r="K652" s="31">
        <f t="shared" si="353"/>
        <v>230760000</v>
      </c>
      <c r="N652" s="28" t="s">
        <v>86</v>
      </c>
      <c r="P652" s="30" t="s">
        <v>1573</v>
      </c>
      <c r="Q652" s="9"/>
      <c r="R652" s="9"/>
      <c r="S652" s="9"/>
      <c r="U652" s="28" t="s">
        <v>2288</v>
      </c>
      <c r="V652" s="28" t="s">
        <v>2118</v>
      </c>
    </row>
    <row r="653" spans="1:22" ht="18" customHeight="1" x14ac:dyDescent="0.25">
      <c r="A653" s="7" t="s">
        <v>1614</v>
      </c>
      <c r="B653" s="4" t="s">
        <v>2925</v>
      </c>
      <c r="C653" s="5" t="s">
        <v>1287</v>
      </c>
      <c r="D653" s="27" t="s">
        <v>0</v>
      </c>
      <c r="E653" s="28" t="s">
        <v>1599</v>
      </c>
      <c r="F653" s="29">
        <v>30</v>
      </c>
      <c r="G653" s="9" t="s">
        <v>1609</v>
      </c>
      <c r="H653" s="30" t="s">
        <v>2504</v>
      </c>
      <c r="I653" s="31">
        <f>F653/0.0025*0.37</f>
        <v>4440</v>
      </c>
      <c r="J653" s="31">
        <f>F653/0.0025*15.5</f>
        <v>186000</v>
      </c>
      <c r="K653" s="31">
        <f>F653/0.0025*1923</f>
        <v>23076000</v>
      </c>
      <c r="Q653" s="9"/>
      <c r="R653" s="9"/>
      <c r="S653" s="9"/>
      <c r="U653" s="28" t="s">
        <v>2289</v>
      </c>
      <c r="V653" s="28" t="s">
        <v>2290</v>
      </c>
    </row>
    <row r="654" spans="1:22" ht="18" customHeight="1" x14ac:dyDescent="0.25">
      <c r="A654" s="7" t="s">
        <v>1614</v>
      </c>
      <c r="B654" s="6" t="s">
        <v>1288</v>
      </c>
      <c r="C654" s="5" t="s">
        <v>1289</v>
      </c>
      <c r="D654" s="27" t="s">
        <v>1571</v>
      </c>
      <c r="E654" s="28" t="s">
        <v>1572</v>
      </c>
      <c r="F654" s="38">
        <v>214</v>
      </c>
      <c r="G654" s="28" t="s">
        <v>2508</v>
      </c>
      <c r="H654" s="30" t="s">
        <v>1573</v>
      </c>
      <c r="I654" s="31">
        <f>F654*1000/0.0025*0.37</f>
        <v>31672000</v>
      </c>
      <c r="J654" s="31">
        <f>F654*1000/0.0025*15.5</f>
        <v>1326800000</v>
      </c>
      <c r="K654" s="31">
        <f>F654*1000/0.0025*1923</f>
        <v>164608800000</v>
      </c>
      <c r="N654" s="9" t="s">
        <v>46</v>
      </c>
      <c r="P654" s="30" t="s">
        <v>1573</v>
      </c>
      <c r="Q654" s="9"/>
      <c r="R654" s="9"/>
      <c r="S654" s="9"/>
      <c r="T654" s="33" t="s">
        <v>1289</v>
      </c>
      <c r="U654" s="28" t="s">
        <v>2291</v>
      </c>
      <c r="V654" s="28" t="s">
        <v>2292</v>
      </c>
    </row>
    <row r="655" spans="1:22" ht="18" customHeight="1" x14ac:dyDescent="0.25">
      <c r="A655" s="7" t="s">
        <v>1614</v>
      </c>
      <c r="B655" s="6" t="s">
        <v>1290</v>
      </c>
      <c r="C655" s="5" t="s">
        <v>1291</v>
      </c>
      <c r="D655" s="27" t="s">
        <v>1571</v>
      </c>
      <c r="F655" s="29" t="s">
        <v>46</v>
      </c>
      <c r="H655" s="30" t="s">
        <v>1573</v>
      </c>
      <c r="I655" s="39"/>
      <c r="J655" s="39"/>
      <c r="K655" s="39"/>
      <c r="N655" s="9" t="s">
        <v>46</v>
      </c>
      <c r="P655" s="30" t="s">
        <v>1573</v>
      </c>
      <c r="Q655" s="9"/>
      <c r="R655" s="9"/>
      <c r="S655" s="9"/>
      <c r="U655" s="28">
        <v>0</v>
      </c>
      <c r="V655" s="28">
        <v>0</v>
      </c>
    </row>
    <row r="656" spans="1:22" ht="18" customHeight="1" x14ac:dyDescent="0.25">
      <c r="A656" s="7" t="s">
        <v>1614</v>
      </c>
      <c r="B656" s="4" t="s">
        <v>2926</v>
      </c>
      <c r="C656" s="5" t="s">
        <v>1292</v>
      </c>
      <c r="D656" s="27" t="s">
        <v>1571</v>
      </c>
      <c r="F656" s="29" t="s">
        <v>46</v>
      </c>
      <c r="H656" s="30" t="s">
        <v>1573</v>
      </c>
      <c r="I656" s="39"/>
      <c r="J656" s="39"/>
      <c r="K656" s="39"/>
      <c r="N656" s="9" t="s">
        <v>46</v>
      </c>
      <c r="P656" s="30" t="s">
        <v>1573</v>
      </c>
      <c r="Q656" s="9"/>
      <c r="R656" s="9"/>
      <c r="S656" s="9"/>
      <c r="T656" s="33" t="s">
        <v>1292</v>
      </c>
      <c r="U656" s="28" t="s">
        <v>2293</v>
      </c>
      <c r="V656" s="28" t="s">
        <v>1935</v>
      </c>
    </row>
    <row r="657" spans="1:22" ht="18" customHeight="1" x14ac:dyDescent="0.25">
      <c r="A657" s="7" t="s">
        <v>1614</v>
      </c>
      <c r="B657" s="4" t="s">
        <v>2927</v>
      </c>
      <c r="C657" s="5" t="s">
        <v>1293</v>
      </c>
      <c r="D657" s="27" t="s">
        <v>1571</v>
      </c>
      <c r="F657" s="29" t="s">
        <v>46</v>
      </c>
      <c r="H657" s="30" t="s">
        <v>1573</v>
      </c>
      <c r="I657" s="39"/>
      <c r="J657" s="39"/>
      <c r="K657" s="39"/>
      <c r="N657" s="9" t="s">
        <v>46</v>
      </c>
      <c r="P657" s="30" t="s">
        <v>1573</v>
      </c>
      <c r="Q657" s="9"/>
      <c r="R657" s="9"/>
      <c r="S657" s="9"/>
      <c r="U657" s="28" t="s">
        <v>2294</v>
      </c>
      <c r="V657" s="28" t="s">
        <v>2295</v>
      </c>
    </row>
    <row r="658" spans="1:22" ht="18" customHeight="1" x14ac:dyDescent="0.25">
      <c r="A658" s="7" t="s">
        <v>1614</v>
      </c>
      <c r="B658" s="4" t="s">
        <v>2928</v>
      </c>
      <c r="C658" s="5" t="s">
        <v>1294</v>
      </c>
      <c r="D658" s="27" t="s">
        <v>1571</v>
      </c>
      <c r="F658" s="29" t="s">
        <v>46</v>
      </c>
      <c r="H658" s="30" t="s">
        <v>1573</v>
      </c>
      <c r="I658" s="39"/>
      <c r="J658" s="39"/>
      <c r="K658" s="39"/>
      <c r="N658" s="9" t="s">
        <v>46</v>
      </c>
      <c r="P658" s="30" t="s">
        <v>1573</v>
      </c>
      <c r="Q658" s="9"/>
      <c r="R658" s="9"/>
      <c r="S658" s="9"/>
      <c r="U658" s="28" t="s">
        <v>2296</v>
      </c>
      <c r="V658" s="28" t="s">
        <v>2297</v>
      </c>
    </row>
    <row r="659" spans="1:22" ht="18" customHeight="1" x14ac:dyDescent="0.25">
      <c r="A659" s="7" t="s">
        <v>1614</v>
      </c>
      <c r="B659" s="6" t="s">
        <v>1295</v>
      </c>
      <c r="C659" s="5" t="s">
        <v>1296</v>
      </c>
      <c r="D659" s="27" t="s">
        <v>1571</v>
      </c>
      <c r="F659" s="29" t="s">
        <v>46</v>
      </c>
      <c r="H659" s="30" t="s">
        <v>1573</v>
      </c>
      <c r="I659" s="39"/>
      <c r="J659" s="39"/>
      <c r="K659" s="39"/>
      <c r="N659" s="9" t="s">
        <v>46</v>
      </c>
      <c r="P659" s="30" t="s">
        <v>1573</v>
      </c>
      <c r="Q659" s="9"/>
      <c r="R659" s="9"/>
      <c r="S659" s="9"/>
      <c r="U659" s="28" t="s">
        <v>2298</v>
      </c>
      <c r="V659" s="28" t="s">
        <v>2299</v>
      </c>
    </row>
    <row r="660" spans="1:22" ht="18" customHeight="1" x14ac:dyDescent="0.25">
      <c r="A660" s="7" t="s">
        <v>1614</v>
      </c>
      <c r="B660" s="49" t="s">
        <v>2929</v>
      </c>
      <c r="C660" s="5" t="s">
        <v>1236</v>
      </c>
      <c r="D660" s="27" t="s">
        <v>1571</v>
      </c>
      <c r="F660" s="29" t="s">
        <v>46</v>
      </c>
      <c r="H660" s="30" t="s">
        <v>1573</v>
      </c>
      <c r="I660" s="39"/>
      <c r="J660" s="39"/>
      <c r="K660" s="39"/>
      <c r="N660" s="9" t="s">
        <v>46</v>
      </c>
      <c r="P660" s="30" t="s">
        <v>1573</v>
      </c>
      <c r="Q660" s="9"/>
      <c r="R660" s="9"/>
      <c r="S660" s="9"/>
      <c r="T660" s="33" t="s">
        <v>1236</v>
      </c>
      <c r="U660" s="28" t="s">
        <v>1234</v>
      </c>
      <c r="V660" s="28" t="s">
        <v>2254</v>
      </c>
    </row>
    <row r="661" spans="1:22" ht="18" customHeight="1" x14ac:dyDescent="0.25">
      <c r="A661" s="7" t="s">
        <v>1614</v>
      </c>
      <c r="B661" s="6" t="s">
        <v>1297</v>
      </c>
      <c r="C661" s="5" t="s">
        <v>1298</v>
      </c>
      <c r="D661" s="27" t="s">
        <v>1571</v>
      </c>
      <c r="F661" s="29" t="s">
        <v>46</v>
      </c>
      <c r="H661" s="30" t="s">
        <v>1573</v>
      </c>
      <c r="I661" s="39"/>
      <c r="J661" s="39"/>
      <c r="K661" s="39"/>
      <c r="N661" s="9" t="s">
        <v>46</v>
      </c>
      <c r="P661" s="30" t="s">
        <v>1573</v>
      </c>
      <c r="Q661" s="9"/>
      <c r="R661" s="9"/>
      <c r="S661" s="9"/>
      <c r="U661" s="28">
        <v>0</v>
      </c>
      <c r="V661" s="28">
        <v>0</v>
      </c>
    </row>
    <row r="662" spans="1:22" ht="18" customHeight="1" x14ac:dyDescent="0.25">
      <c r="A662" s="7" t="s">
        <v>1614</v>
      </c>
      <c r="B662" s="6" t="s">
        <v>1299</v>
      </c>
      <c r="C662" s="5" t="s">
        <v>1300</v>
      </c>
      <c r="D662" s="27" t="s">
        <v>1571</v>
      </c>
      <c r="E662" s="28" t="s">
        <v>1572</v>
      </c>
      <c r="F662" s="34">
        <v>149</v>
      </c>
      <c r="G662" s="28" t="s">
        <v>2508</v>
      </c>
      <c r="H662" s="30" t="s">
        <v>1573</v>
      </c>
      <c r="I662" s="31">
        <f>F662*1000/0.0025*0.37</f>
        <v>22052000</v>
      </c>
      <c r="J662" s="31">
        <f>F662*1000/0.0025*15.5</f>
        <v>923800000</v>
      </c>
      <c r="K662" s="31">
        <f>F662*1000/0.0025*1923</f>
        <v>114610800000</v>
      </c>
      <c r="N662" s="9" t="s">
        <v>46</v>
      </c>
      <c r="P662" s="30" t="s">
        <v>1573</v>
      </c>
      <c r="Q662" s="9"/>
      <c r="R662" s="9"/>
      <c r="S662" s="9"/>
      <c r="U662" s="28" t="s">
        <v>2301</v>
      </c>
      <c r="V662" s="28" t="s">
        <v>2302</v>
      </c>
    </row>
    <row r="663" spans="1:22" ht="18" customHeight="1" x14ac:dyDescent="0.25">
      <c r="A663" s="7" t="s">
        <v>1614</v>
      </c>
      <c r="B663" s="4" t="s">
        <v>2930</v>
      </c>
      <c r="C663" s="5" t="s">
        <v>1301</v>
      </c>
      <c r="D663" s="27" t="s">
        <v>0</v>
      </c>
      <c r="E663" s="28" t="s">
        <v>1599</v>
      </c>
      <c r="F663" s="29">
        <v>30</v>
      </c>
      <c r="G663" s="9" t="s">
        <v>1609</v>
      </c>
      <c r="H663" s="30" t="s">
        <v>1573</v>
      </c>
      <c r="I663" s="31">
        <f t="shared" ref="I663:I665" si="354">F663/0.0025*0.37</f>
        <v>4440</v>
      </c>
      <c r="J663" s="31">
        <f t="shared" ref="J663:J665" si="355">F663/0.0025*15.5</f>
        <v>186000</v>
      </c>
      <c r="K663" s="31">
        <f t="shared" ref="K663:K665" si="356">F663/0.0025*1923</f>
        <v>23076000</v>
      </c>
      <c r="Q663" s="9"/>
      <c r="R663" s="9"/>
      <c r="S663" s="9"/>
      <c r="U663" s="28" t="s">
        <v>2303</v>
      </c>
      <c r="V663" s="28" t="s">
        <v>2304</v>
      </c>
    </row>
    <row r="664" spans="1:22" ht="18" customHeight="1" x14ac:dyDescent="0.25">
      <c r="A664" s="7" t="s">
        <v>1614</v>
      </c>
      <c r="B664" s="4" t="s">
        <v>2931</v>
      </c>
      <c r="C664" s="5" t="s">
        <v>1302</v>
      </c>
      <c r="D664" s="27" t="s">
        <v>0</v>
      </c>
      <c r="E664" s="28" t="s">
        <v>1599</v>
      </c>
      <c r="F664" s="29">
        <v>30</v>
      </c>
      <c r="G664" s="9" t="s">
        <v>1609</v>
      </c>
      <c r="H664" s="30" t="s">
        <v>1573</v>
      </c>
      <c r="I664" s="31">
        <f t="shared" si="354"/>
        <v>4440</v>
      </c>
      <c r="J664" s="31">
        <f t="shared" si="355"/>
        <v>186000</v>
      </c>
      <c r="K664" s="31">
        <f t="shared" si="356"/>
        <v>23076000</v>
      </c>
      <c r="Q664" s="9"/>
      <c r="R664" s="9"/>
      <c r="S664" s="9"/>
      <c r="U664" s="28" t="s">
        <v>2305</v>
      </c>
      <c r="V664" s="28" t="s">
        <v>2306</v>
      </c>
    </row>
    <row r="665" spans="1:22" ht="18" customHeight="1" x14ac:dyDescent="0.25">
      <c r="A665" s="7" t="s">
        <v>1614</v>
      </c>
      <c r="B665" s="4" t="s">
        <v>2932</v>
      </c>
      <c r="C665" s="5" t="s">
        <v>1303</v>
      </c>
      <c r="D665" s="27" t="s">
        <v>0</v>
      </c>
      <c r="E665" s="28" t="s">
        <v>1599</v>
      </c>
      <c r="F665" s="29">
        <v>30</v>
      </c>
      <c r="G665" s="9" t="s">
        <v>1609</v>
      </c>
      <c r="H665" s="30" t="s">
        <v>1573</v>
      </c>
      <c r="I665" s="31">
        <f t="shared" si="354"/>
        <v>4440</v>
      </c>
      <c r="J665" s="31">
        <f t="shared" si="355"/>
        <v>186000</v>
      </c>
      <c r="K665" s="31">
        <f t="shared" si="356"/>
        <v>23076000</v>
      </c>
      <c r="Q665" s="9"/>
      <c r="R665" s="9"/>
      <c r="S665" s="9"/>
      <c r="U665" s="28" t="s">
        <v>2307</v>
      </c>
      <c r="V665" s="28" t="s">
        <v>2308</v>
      </c>
    </row>
    <row r="666" spans="1:22" ht="18" customHeight="1" x14ac:dyDescent="0.25">
      <c r="A666" s="7" t="s">
        <v>1614</v>
      </c>
      <c r="B666" s="4" t="s">
        <v>2933</v>
      </c>
      <c r="C666" s="5" t="s">
        <v>1304</v>
      </c>
      <c r="F666" s="29" t="s">
        <v>1608</v>
      </c>
      <c r="H666" s="30" t="s">
        <v>1573</v>
      </c>
      <c r="I666" s="39"/>
      <c r="J666" s="39"/>
      <c r="K666" s="39"/>
      <c r="Q666" s="9"/>
      <c r="R666" s="9"/>
      <c r="S666" s="9"/>
      <c r="U666" s="28">
        <v>0</v>
      </c>
      <c r="V666" s="28">
        <v>0</v>
      </c>
    </row>
    <row r="667" spans="1:22" ht="18" customHeight="1" x14ac:dyDescent="0.25">
      <c r="A667" s="7" t="s">
        <v>1614</v>
      </c>
      <c r="B667" s="4" t="s">
        <v>2934</v>
      </c>
      <c r="C667" s="5" t="s">
        <v>1305</v>
      </c>
      <c r="F667" s="29" t="s">
        <v>1608</v>
      </c>
      <c r="H667" s="30" t="s">
        <v>1573</v>
      </c>
      <c r="I667" s="39"/>
      <c r="J667" s="39"/>
      <c r="K667" s="39"/>
      <c r="Q667" s="9"/>
      <c r="R667" s="9"/>
      <c r="S667" s="9"/>
      <c r="U667" s="28">
        <v>0</v>
      </c>
      <c r="V667" s="28">
        <v>0</v>
      </c>
    </row>
    <row r="668" spans="1:22" ht="18" customHeight="1" x14ac:dyDescent="0.25">
      <c r="A668" s="7" t="s">
        <v>1614</v>
      </c>
      <c r="B668" s="4" t="s">
        <v>2935</v>
      </c>
      <c r="C668" s="5" t="s">
        <v>1306</v>
      </c>
      <c r="D668" s="27" t="s">
        <v>0</v>
      </c>
      <c r="E668" s="28" t="s">
        <v>1599</v>
      </c>
      <c r="F668" s="29">
        <v>30</v>
      </c>
      <c r="G668" s="9" t="s">
        <v>1609</v>
      </c>
      <c r="H668" s="30" t="s">
        <v>1573</v>
      </c>
      <c r="I668" s="31">
        <f t="shared" ref="I668:I669" si="357">F668/0.0025*0.37</f>
        <v>4440</v>
      </c>
      <c r="J668" s="31">
        <f t="shared" ref="J668:J669" si="358">F668/0.0025*15.5</f>
        <v>186000</v>
      </c>
      <c r="K668" s="31">
        <f t="shared" ref="K668:K669" si="359">F668/0.0025*1923</f>
        <v>23076000</v>
      </c>
      <c r="Q668" s="9"/>
      <c r="R668" s="9"/>
      <c r="S668" s="9"/>
      <c r="U668" s="28" t="s">
        <v>2310</v>
      </c>
      <c r="V668" s="28" t="s">
        <v>2300</v>
      </c>
    </row>
    <row r="669" spans="1:22" ht="18" customHeight="1" x14ac:dyDescent="0.25">
      <c r="A669" s="7" t="s">
        <v>1614</v>
      </c>
      <c r="B669" s="4" t="s">
        <v>2936</v>
      </c>
      <c r="C669" s="5" t="s">
        <v>1307</v>
      </c>
      <c r="D669" s="27" t="s">
        <v>0</v>
      </c>
      <c r="E669" s="28" t="s">
        <v>1599</v>
      </c>
      <c r="F669" s="29">
        <v>30</v>
      </c>
      <c r="G669" s="9" t="s">
        <v>1609</v>
      </c>
      <c r="H669" s="30" t="s">
        <v>1573</v>
      </c>
      <c r="I669" s="31">
        <f t="shared" si="357"/>
        <v>4440</v>
      </c>
      <c r="J669" s="31">
        <f t="shared" si="358"/>
        <v>186000</v>
      </c>
      <c r="K669" s="31">
        <f t="shared" si="359"/>
        <v>23076000</v>
      </c>
      <c r="Q669" s="9"/>
      <c r="R669" s="9"/>
      <c r="S669" s="9"/>
      <c r="U669" s="28" t="s">
        <v>2311</v>
      </c>
      <c r="V669" s="28" t="s">
        <v>2312</v>
      </c>
    </row>
    <row r="670" spans="1:22" ht="18" customHeight="1" x14ac:dyDescent="0.25">
      <c r="A670" s="7" t="s">
        <v>1614</v>
      </c>
      <c r="B670" s="4" t="s">
        <v>2937</v>
      </c>
      <c r="C670" s="5" t="s">
        <v>1308</v>
      </c>
      <c r="F670" s="29" t="s">
        <v>1608</v>
      </c>
      <c r="H670" s="30" t="s">
        <v>1573</v>
      </c>
      <c r="I670" s="39"/>
      <c r="J670" s="39"/>
      <c r="K670" s="39"/>
      <c r="Q670" s="9"/>
      <c r="R670" s="9"/>
      <c r="S670" s="9"/>
      <c r="U670" s="28">
        <v>0</v>
      </c>
      <c r="V670" s="28">
        <v>0</v>
      </c>
    </row>
    <row r="671" spans="1:22" ht="18" customHeight="1" x14ac:dyDescent="0.25">
      <c r="A671" s="7" t="s">
        <v>1614</v>
      </c>
      <c r="B671" s="4" t="s">
        <v>2938</v>
      </c>
      <c r="C671" s="5" t="s">
        <v>1309</v>
      </c>
      <c r="D671" s="27" t="s">
        <v>0</v>
      </c>
      <c r="E671" s="28" t="s">
        <v>1599</v>
      </c>
      <c r="F671" s="29">
        <v>30</v>
      </c>
      <c r="G671" s="9" t="s">
        <v>1609</v>
      </c>
      <c r="H671" s="30" t="s">
        <v>1573</v>
      </c>
      <c r="I671" s="31">
        <f>F671/0.0025*0.37</f>
        <v>4440</v>
      </c>
      <c r="J671" s="31">
        <f>F671/0.0025*15.5</f>
        <v>186000</v>
      </c>
      <c r="K671" s="31">
        <f>F671/0.0025*1923</f>
        <v>23076000</v>
      </c>
      <c r="Q671" s="9"/>
      <c r="R671" s="9"/>
      <c r="S671" s="9"/>
      <c r="U671" s="28" t="s">
        <v>2313</v>
      </c>
      <c r="V671" s="28" t="s">
        <v>2122</v>
      </c>
    </row>
    <row r="672" spans="1:22" ht="18" customHeight="1" x14ac:dyDescent="0.25">
      <c r="A672" s="7" t="s">
        <v>1614</v>
      </c>
      <c r="B672" s="4" t="s">
        <v>2939</v>
      </c>
      <c r="C672" s="5" t="s">
        <v>1310</v>
      </c>
      <c r="D672" s="27" t="s">
        <v>1571</v>
      </c>
      <c r="F672" s="29" t="s">
        <v>77</v>
      </c>
      <c r="H672" s="30" t="s">
        <v>1573</v>
      </c>
      <c r="I672" s="39"/>
      <c r="J672" s="39"/>
      <c r="K672" s="39"/>
      <c r="N672" s="9" t="s">
        <v>46</v>
      </c>
      <c r="P672" s="30" t="s">
        <v>1573</v>
      </c>
      <c r="Q672" s="9"/>
      <c r="R672" s="9"/>
      <c r="S672" s="9"/>
      <c r="U672" s="28" t="s">
        <v>2314</v>
      </c>
      <c r="V672" s="28" t="s">
        <v>2312</v>
      </c>
    </row>
    <row r="673" spans="1:22" ht="18" customHeight="1" x14ac:dyDescent="0.25">
      <c r="A673" s="7" t="s">
        <v>1614</v>
      </c>
      <c r="B673" s="4" t="s">
        <v>2940</v>
      </c>
      <c r="C673" s="5" t="s">
        <v>1311</v>
      </c>
      <c r="D673" s="27" t="s">
        <v>0</v>
      </c>
      <c r="E673" s="28" t="s">
        <v>1599</v>
      </c>
      <c r="F673" s="29">
        <v>30</v>
      </c>
      <c r="G673" s="9" t="s">
        <v>1609</v>
      </c>
      <c r="H673" s="30" t="s">
        <v>1573</v>
      </c>
      <c r="I673" s="31">
        <f t="shared" ref="I673:I674" si="360">F673/0.0025*0.37</f>
        <v>4440</v>
      </c>
      <c r="J673" s="31">
        <f t="shared" ref="J673:J674" si="361">F673/0.0025*15.5</f>
        <v>186000</v>
      </c>
      <c r="K673" s="31">
        <f t="shared" ref="K673:K674" si="362">F673/0.0025*1923</f>
        <v>23076000</v>
      </c>
      <c r="Q673" s="9"/>
      <c r="R673" s="9"/>
      <c r="S673" s="9"/>
      <c r="U673" s="28" t="s">
        <v>2315</v>
      </c>
      <c r="V673" s="28" t="s">
        <v>2316</v>
      </c>
    </row>
    <row r="674" spans="1:22" ht="18" customHeight="1" x14ac:dyDescent="0.25">
      <c r="A674" s="7" t="s">
        <v>1614</v>
      </c>
      <c r="B674" s="6" t="s">
        <v>1312</v>
      </c>
      <c r="C674" s="5" t="s">
        <v>1313</v>
      </c>
      <c r="D674" s="27" t="s">
        <v>0</v>
      </c>
      <c r="E674" s="36" t="s">
        <v>2503</v>
      </c>
      <c r="F674" s="29">
        <v>2.5000000000000001E-3</v>
      </c>
      <c r="G674" s="9" t="s">
        <v>1609</v>
      </c>
      <c r="H674" s="30" t="s">
        <v>2504</v>
      </c>
      <c r="I674" s="37">
        <f t="shared" si="360"/>
        <v>0.37</v>
      </c>
      <c r="J674" s="31">
        <f t="shared" si="361"/>
        <v>15.5</v>
      </c>
      <c r="K674" s="31">
        <f t="shared" si="362"/>
        <v>1923</v>
      </c>
      <c r="Q674" s="9"/>
      <c r="R674" s="9"/>
      <c r="S674" s="9"/>
      <c r="U674" s="28" t="s">
        <v>2317</v>
      </c>
      <c r="V674" s="28" t="s">
        <v>2318</v>
      </c>
    </row>
    <row r="675" spans="1:22" ht="18" customHeight="1" x14ac:dyDescent="0.25">
      <c r="A675" s="7" t="s">
        <v>1614</v>
      </c>
      <c r="B675" s="4" t="s">
        <v>2941</v>
      </c>
      <c r="C675" s="5" t="s">
        <v>1314</v>
      </c>
      <c r="F675" s="29" t="s">
        <v>1608</v>
      </c>
      <c r="H675" s="30" t="s">
        <v>1573</v>
      </c>
      <c r="I675" s="39"/>
      <c r="J675" s="39"/>
      <c r="K675" s="39"/>
      <c r="Q675" s="9"/>
      <c r="R675" s="9"/>
      <c r="S675" s="9"/>
      <c r="U675" s="28">
        <v>0</v>
      </c>
      <c r="V675" s="28">
        <v>0</v>
      </c>
    </row>
    <row r="676" spans="1:22" ht="18" customHeight="1" x14ac:dyDescent="0.25">
      <c r="A676" s="7" t="s">
        <v>1614</v>
      </c>
      <c r="B676" s="4" t="s">
        <v>2942</v>
      </c>
      <c r="C676" s="5" t="s">
        <v>1315</v>
      </c>
      <c r="D676" s="27" t="s">
        <v>0</v>
      </c>
      <c r="E676" s="28" t="s">
        <v>1599</v>
      </c>
      <c r="F676" s="29">
        <v>30</v>
      </c>
      <c r="G676" s="9" t="s">
        <v>1609</v>
      </c>
      <c r="H676" s="30" t="s">
        <v>1573</v>
      </c>
      <c r="I676" s="31">
        <f>F676/0.0025*0.37</f>
        <v>4440</v>
      </c>
      <c r="J676" s="31">
        <f>F676/0.0025*15.5</f>
        <v>186000</v>
      </c>
      <c r="K676" s="31">
        <f>F676/0.0025*1923</f>
        <v>23076000</v>
      </c>
      <c r="Q676" s="9"/>
      <c r="R676" s="9"/>
      <c r="S676" s="9"/>
      <c r="U676" s="28" t="s">
        <v>2319</v>
      </c>
      <c r="V676" s="28" t="s">
        <v>2320</v>
      </c>
    </row>
    <row r="677" spans="1:22" ht="18" customHeight="1" x14ac:dyDescent="0.25">
      <c r="A677" s="7" t="s">
        <v>1614</v>
      </c>
      <c r="B677" s="4" t="s">
        <v>2943</v>
      </c>
      <c r="C677" s="5" t="s">
        <v>1316</v>
      </c>
      <c r="F677" s="29" t="s">
        <v>1608</v>
      </c>
      <c r="H677" s="30" t="s">
        <v>1573</v>
      </c>
      <c r="I677" s="39"/>
      <c r="J677" s="39"/>
      <c r="K677" s="39"/>
      <c r="Q677" s="9"/>
      <c r="R677" s="9"/>
      <c r="S677" s="9"/>
      <c r="U677" s="28">
        <v>0</v>
      </c>
      <c r="V677" s="28">
        <v>0</v>
      </c>
    </row>
    <row r="678" spans="1:22" ht="18" customHeight="1" x14ac:dyDescent="0.25">
      <c r="A678" s="7" t="s">
        <v>1614</v>
      </c>
      <c r="B678" s="4" t="s">
        <v>2944</v>
      </c>
      <c r="C678" s="50" t="s">
        <v>1317</v>
      </c>
      <c r="F678" s="29" t="s">
        <v>1608</v>
      </c>
      <c r="H678" s="30" t="s">
        <v>1573</v>
      </c>
      <c r="I678" s="39"/>
      <c r="J678" s="39"/>
      <c r="K678" s="39"/>
      <c r="Q678" s="9"/>
      <c r="R678" s="9"/>
      <c r="S678" s="9"/>
      <c r="U678" s="28" t="e">
        <f>VLOOKUP(#REF!,#REF!,3,FALSE)</f>
        <v>#REF!</v>
      </c>
      <c r="V678" s="28" t="e">
        <f>VLOOKUP(#REF!,#REF!,4,FALSE)</f>
        <v>#REF!</v>
      </c>
    </row>
    <row r="679" spans="1:22" ht="18" customHeight="1" x14ac:dyDescent="0.25">
      <c r="A679" s="7" t="s">
        <v>1614</v>
      </c>
      <c r="B679" s="5" t="s">
        <v>1318</v>
      </c>
      <c r="C679" s="5" t="s">
        <v>1319</v>
      </c>
      <c r="D679" s="27" t="s">
        <v>0</v>
      </c>
      <c r="E679" s="28" t="s">
        <v>1599</v>
      </c>
      <c r="F679" s="29">
        <v>30</v>
      </c>
      <c r="G679" s="9" t="s">
        <v>1609</v>
      </c>
      <c r="H679" s="30" t="s">
        <v>1573</v>
      </c>
      <c r="I679" s="31">
        <f>F679/0.0025*0.37</f>
        <v>4440</v>
      </c>
      <c r="J679" s="31">
        <f>F679/0.0025*15.5</f>
        <v>186000</v>
      </c>
      <c r="K679" s="31">
        <f>F679/0.0025*1923</f>
        <v>23076000</v>
      </c>
      <c r="Q679" s="9"/>
      <c r="R679" s="9"/>
      <c r="S679" s="9"/>
      <c r="U679" s="28" t="s">
        <v>2321</v>
      </c>
      <c r="V679" s="28" t="s">
        <v>2312</v>
      </c>
    </row>
    <row r="680" spans="1:22" ht="18" customHeight="1" x14ac:dyDescent="0.25">
      <c r="A680" s="7" t="s">
        <v>1614</v>
      </c>
      <c r="B680" s="4" t="s">
        <v>2945</v>
      </c>
      <c r="C680" s="5" t="s">
        <v>1320</v>
      </c>
      <c r="F680" s="29" t="s">
        <v>1608</v>
      </c>
      <c r="H680" s="30" t="s">
        <v>1573</v>
      </c>
      <c r="I680" s="39"/>
      <c r="J680" s="39"/>
      <c r="K680" s="39"/>
      <c r="Q680" s="9"/>
      <c r="R680" s="9"/>
      <c r="S680" s="9"/>
      <c r="U680" s="28" t="e">
        <f>VLOOKUP(#REF!,#REF!,3,FALSE)</f>
        <v>#REF!</v>
      </c>
      <c r="V680" s="28" t="e">
        <f>VLOOKUP(#REF!,#REF!,4,FALSE)</f>
        <v>#REF!</v>
      </c>
    </row>
    <row r="681" spans="1:22" ht="18" customHeight="1" x14ac:dyDescent="0.25">
      <c r="A681" s="7" t="s">
        <v>1614</v>
      </c>
      <c r="B681" s="4" t="s">
        <v>2946</v>
      </c>
      <c r="C681" s="5" t="s">
        <v>1321</v>
      </c>
      <c r="D681" s="27" t="s">
        <v>0</v>
      </c>
      <c r="E681" s="28" t="s">
        <v>1599</v>
      </c>
      <c r="F681" s="29">
        <v>30</v>
      </c>
      <c r="G681" s="9" t="s">
        <v>1609</v>
      </c>
      <c r="H681" s="30" t="s">
        <v>1573</v>
      </c>
      <c r="I681" s="31">
        <f>F681/0.0025*0.37</f>
        <v>4440</v>
      </c>
      <c r="J681" s="31">
        <f>F681/0.0025*15.5</f>
        <v>186000</v>
      </c>
      <c r="K681" s="31">
        <f>F681/0.0025*1923</f>
        <v>23076000</v>
      </c>
      <c r="Q681" s="9"/>
      <c r="R681" s="9"/>
      <c r="S681" s="9"/>
      <c r="U681" s="28" t="s">
        <v>2322</v>
      </c>
      <c r="V681" s="28" t="s">
        <v>2312</v>
      </c>
    </row>
    <row r="682" spans="1:22" ht="18" customHeight="1" x14ac:dyDescent="0.25">
      <c r="A682" s="7" t="s">
        <v>1614</v>
      </c>
      <c r="B682" s="6" t="s">
        <v>1322</v>
      </c>
      <c r="C682" s="5" t="s">
        <v>1323</v>
      </c>
      <c r="D682" s="27" t="s">
        <v>1571</v>
      </c>
      <c r="F682" s="29" t="s">
        <v>46</v>
      </c>
      <c r="H682" s="30" t="s">
        <v>1573</v>
      </c>
      <c r="I682" s="39"/>
      <c r="J682" s="39"/>
      <c r="K682" s="39"/>
      <c r="P682" s="30" t="s">
        <v>1573</v>
      </c>
      <c r="Q682" s="9"/>
      <c r="R682" s="9"/>
      <c r="S682" s="9"/>
      <c r="U682" s="28" t="e">
        <f>VLOOKUP(#REF!,#REF!,3,FALSE)</f>
        <v>#REF!</v>
      </c>
      <c r="V682" s="28" t="e">
        <f>VLOOKUP(#REF!,#REF!,4,FALSE)</f>
        <v>#REF!</v>
      </c>
    </row>
    <row r="683" spans="1:22" ht="18" customHeight="1" x14ac:dyDescent="0.25">
      <c r="A683" s="7" t="s">
        <v>1614</v>
      </c>
      <c r="B683" s="6" t="s">
        <v>1324</v>
      </c>
      <c r="C683" s="5" t="s">
        <v>1325</v>
      </c>
      <c r="D683" s="27" t="s">
        <v>1571</v>
      </c>
      <c r="E683" s="28" t="s">
        <v>1572</v>
      </c>
      <c r="F683" s="38">
        <v>699</v>
      </c>
      <c r="G683" s="28" t="s">
        <v>2508</v>
      </c>
      <c r="H683" s="30" t="s">
        <v>1573</v>
      </c>
      <c r="I683" s="31">
        <f t="shared" ref="I683:I684" si="363">F683*1000/0.0025*0.37</f>
        <v>103452000</v>
      </c>
      <c r="J683" s="31">
        <f t="shared" ref="J683:J684" si="364">F683*1000/0.0025*15.5</f>
        <v>4333800000</v>
      </c>
      <c r="K683" s="31">
        <f t="shared" ref="K683:K684" si="365">F683*1000/0.0025*1923</f>
        <v>537670800000</v>
      </c>
      <c r="P683" s="30" t="s">
        <v>1573</v>
      </c>
      <c r="Q683" s="9"/>
      <c r="R683" s="9"/>
      <c r="S683" s="9"/>
      <c r="U683" s="28" t="s">
        <v>2324</v>
      </c>
      <c r="V683" s="28" t="s">
        <v>2302</v>
      </c>
    </row>
    <row r="684" spans="1:22" ht="18" customHeight="1" x14ac:dyDescent="0.25">
      <c r="A684" s="7" t="s">
        <v>1614</v>
      </c>
      <c r="B684" s="4" t="s">
        <v>2947</v>
      </c>
      <c r="C684" s="5" t="s">
        <v>1326</v>
      </c>
      <c r="D684" s="27" t="s">
        <v>1571</v>
      </c>
      <c r="E684" s="28" t="s">
        <v>1572</v>
      </c>
      <c r="F684" s="38">
        <v>699</v>
      </c>
      <c r="G684" s="28" t="s">
        <v>2508</v>
      </c>
      <c r="H684" s="30" t="s">
        <v>1573</v>
      </c>
      <c r="I684" s="31">
        <f t="shared" si="363"/>
        <v>103452000</v>
      </c>
      <c r="J684" s="31">
        <f t="shared" si="364"/>
        <v>4333800000</v>
      </c>
      <c r="K684" s="31">
        <f t="shared" si="365"/>
        <v>537670800000</v>
      </c>
      <c r="N684" s="9" t="s">
        <v>46</v>
      </c>
      <c r="P684" s="30" t="s">
        <v>1573</v>
      </c>
      <c r="Q684" s="9"/>
      <c r="R684" s="9"/>
      <c r="S684" s="9"/>
      <c r="U684" s="28" t="s">
        <v>2325</v>
      </c>
      <c r="V684" s="28" t="s">
        <v>2326</v>
      </c>
    </row>
    <row r="685" spans="1:22" ht="18" customHeight="1" x14ac:dyDescent="0.25">
      <c r="A685" s="7" t="s">
        <v>1614</v>
      </c>
      <c r="B685" s="6" t="s">
        <v>1327</v>
      </c>
      <c r="C685" s="5" t="s">
        <v>1328</v>
      </c>
      <c r="D685" s="27" t="s">
        <v>1571</v>
      </c>
      <c r="F685" s="29" t="s">
        <v>46</v>
      </c>
      <c r="G685" s="39"/>
      <c r="H685" s="30" t="s">
        <v>1573</v>
      </c>
      <c r="I685" s="39"/>
      <c r="J685" s="39"/>
      <c r="K685" s="39"/>
      <c r="N685" s="9" t="s">
        <v>46</v>
      </c>
      <c r="P685" s="30" t="s">
        <v>1573</v>
      </c>
      <c r="Q685" s="9"/>
      <c r="R685" s="9"/>
      <c r="S685" s="9"/>
      <c r="U685" s="28" t="s">
        <v>2327</v>
      </c>
      <c r="V685" s="28" t="s">
        <v>2323</v>
      </c>
    </row>
    <row r="686" spans="1:22" ht="18" customHeight="1" x14ac:dyDescent="0.25">
      <c r="A686" s="7" t="s">
        <v>1614</v>
      </c>
      <c r="B686" s="6" t="s">
        <v>1329</v>
      </c>
      <c r="C686" s="5" t="s">
        <v>1330</v>
      </c>
      <c r="D686" s="27" t="s">
        <v>0</v>
      </c>
      <c r="E686" s="28" t="s">
        <v>1599</v>
      </c>
      <c r="F686" s="29">
        <v>30</v>
      </c>
      <c r="G686" s="9" t="s">
        <v>1609</v>
      </c>
      <c r="H686" s="30" t="s">
        <v>2504</v>
      </c>
      <c r="I686" s="31">
        <f t="shared" ref="I686:I690" si="366">F686/0.0025*0.37</f>
        <v>4440</v>
      </c>
      <c r="J686" s="31">
        <f t="shared" ref="J686:J690" si="367">F686/0.0025*15.5</f>
        <v>186000</v>
      </c>
      <c r="K686" s="31">
        <f t="shared" ref="K686:K690" si="368">F686/0.0025*1923</f>
        <v>23076000</v>
      </c>
      <c r="Q686" s="9"/>
      <c r="R686" s="9"/>
      <c r="S686" s="9"/>
      <c r="U686" s="28" t="s">
        <v>2328</v>
      </c>
      <c r="V686" s="28" t="s">
        <v>2329</v>
      </c>
    </row>
    <row r="687" spans="1:22" ht="18" customHeight="1" x14ac:dyDescent="0.25">
      <c r="A687" s="7" t="s">
        <v>1614</v>
      </c>
      <c r="B687" s="6" t="s">
        <v>1331</v>
      </c>
      <c r="C687" s="5" t="s">
        <v>1332</v>
      </c>
      <c r="D687" s="27" t="s">
        <v>0</v>
      </c>
      <c r="E687" s="28" t="s">
        <v>1599</v>
      </c>
      <c r="F687" s="29">
        <v>30</v>
      </c>
      <c r="G687" s="9" t="s">
        <v>1609</v>
      </c>
      <c r="H687" s="30" t="s">
        <v>2504</v>
      </c>
      <c r="I687" s="31">
        <f t="shared" si="366"/>
        <v>4440</v>
      </c>
      <c r="J687" s="31">
        <f t="shared" si="367"/>
        <v>186000</v>
      </c>
      <c r="K687" s="31">
        <f t="shared" si="368"/>
        <v>23076000</v>
      </c>
      <c r="Q687" s="9"/>
      <c r="R687" s="9"/>
      <c r="S687" s="9"/>
      <c r="U687" s="28" t="s">
        <v>2330</v>
      </c>
      <c r="V687" s="28" t="s">
        <v>2326</v>
      </c>
    </row>
    <row r="688" spans="1:22" ht="18" customHeight="1" x14ac:dyDescent="0.25">
      <c r="A688" s="7" t="s">
        <v>1614</v>
      </c>
      <c r="B688" s="6" t="s">
        <v>1333</v>
      </c>
      <c r="C688" s="5" t="s">
        <v>1334</v>
      </c>
      <c r="D688" s="27" t="s">
        <v>0</v>
      </c>
      <c r="E688" s="28" t="s">
        <v>1599</v>
      </c>
      <c r="F688" s="29">
        <v>30</v>
      </c>
      <c r="G688" s="9" t="s">
        <v>1609</v>
      </c>
      <c r="H688" s="30" t="s">
        <v>2504</v>
      </c>
      <c r="I688" s="31">
        <f t="shared" si="366"/>
        <v>4440</v>
      </c>
      <c r="J688" s="31">
        <f t="shared" si="367"/>
        <v>186000</v>
      </c>
      <c r="K688" s="31">
        <f t="shared" si="368"/>
        <v>23076000</v>
      </c>
      <c r="Q688" s="9"/>
      <c r="R688" s="9"/>
      <c r="S688" s="9"/>
      <c r="U688" s="28" t="s">
        <v>2331</v>
      </c>
      <c r="V688" s="28" t="s">
        <v>2326</v>
      </c>
    </row>
    <row r="689" spans="1:22" ht="18" customHeight="1" x14ac:dyDescent="0.25">
      <c r="A689" s="7" t="s">
        <v>1614</v>
      </c>
      <c r="B689" s="6" t="s">
        <v>1335</v>
      </c>
      <c r="C689" s="5" t="s">
        <v>1336</v>
      </c>
      <c r="D689" s="27" t="s">
        <v>0</v>
      </c>
      <c r="E689" s="28" t="s">
        <v>1599</v>
      </c>
      <c r="F689" s="29">
        <v>30</v>
      </c>
      <c r="G689" s="9" t="s">
        <v>1609</v>
      </c>
      <c r="H689" s="30" t="s">
        <v>2504</v>
      </c>
      <c r="I689" s="31">
        <f t="shared" si="366"/>
        <v>4440</v>
      </c>
      <c r="J689" s="31">
        <f t="shared" si="367"/>
        <v>186000</v>
      </c>
      <c r="K689" s="31">
        <f t="shared" si="368"/>
        <v>23076000</v>
      </c>
      <c r="Q689" s="9"/>
      <c r="R689" s="9"/>
      <c r="S689" s="9"/>
      <c r="U689" s="28" t="s">
        <v>2332</v>
      </c>
      <c r="V689" s="28" t="s">
        <v>2326</v>
      </c>
    </row>
    <row r="690" spans="1:22" ht="18" customHeight="1" x14ac:dyDescent="0.25">
      <c r="A690" s="7" t="s">
        <v>1614</v>
      </c>
      <c r="B690" s="6" t="s">
        <v>1337</v>
      </c>
      <c r="C690" s="5" t="s">
        <v>1338</v>
      </c>
      <c r="D690" s="27" t="s">
        <v>0</v>
      </c>
      <c r="E690" s="28" t="s">
        <v>1599</v>
      </c>
      <c r="F690" s="29">
        <v>30</v>
      </c>
      <c r="G690" s="9" t="s">
        <v>1609</v>
      </c>
      <c r="H690" s="30" t="s">
        <v>2504</v>
      </c>
      <c r="I690" s="31">
        <f t="shared" si="366"/>
        <v>4440</v>
      </c>
      <c r="J690" s="31">
        <f t="shared" si="367"/>
        <v>186000</v>
      </c>
      <c r="K690" s="31">
        <f t="shared" si="368"/>
        <v>23076000</v>
      </c>
      <c r="Q690" s="9"/>
      <c r="R690" s="9"/>
      <c r="S690" s="9"/>
      <c r="U690" s="28" t="s">
        <v>2333</v>
      </c>
      <c r="V690" s="28" t="s">
        <v>2326</v>
      </c>
    </row>
    <row r="691" spans="1:22" ht="18" customHeight="1" x14ac:dyDescent="0.25">
      <c r="A691" s="7" t="s">
        <v>1614</v>
      </c>
      <c r="B691" s="6" t="s">
        <v>1339</v>
      </c>
      <c r="C691" s="5" t="s">
        <v>1340</v>
      </c>
      <c r="D691" s="27" t="s">
        <v>1571</v>
      </c>
      <c r="F691" s="29" t="s">
        <v>46</v>
      </c>
      <c r="G691" s="39"/>
      <c r="H691" s="30" t="s">
        <v>1573</v>
      </c>
      <c r="I691" s="39"/>
      <c r="J691" s="39"/>
      <c r="K691" s="39"/>
      <c r="N691" s="9" t="s">
        <v>46</v>
      </c>
      <c r="P691" s="30" t="s">
        <v>1573</v>
      </c>
      <c r="Q691" s="9"/>
      <c r="R691" s="9"/>
      <c r="S691" s="9"/>
      <c r="U691" s="28" t="s">
        <v>2334</v>
      </c>
      <c r="V691" s="28" t="s">
        <v>2335</v>
      </c>
    </row>
    <row r="692" spans="1:22" ht="18" customHeight="1" x14ac:dyDescent="0.25">
      <c r="A692" s="7" t="s">
        <v>1614</v>
      </c>
      <c r="B692" s="6" t="s">
        <v>1341</v>
      </c>
      <c r="C692" s="5" t="s">
        <v>1342</v>
      </c>
      <c r="D692" s="27" t="s">
        <v>0</v>
      </c>
      <c r="E692" s="28" t="s">
        <v>1599</v>
      </c>
      <c r="F692" s="29">
        <v>30</v>
      </c>
      <c r="G692" s="9" t="s">
        <v>1609</v>
      </c>
      <c r="H692" s="30" t="s">
        <v>2504</v>
      </c>
      <c r="I692" s="31">
        <f>F692/0.0025*0.37</f>
        <v>4440</v>
      </c>
      <c r="J692" s="31">
        <f>F692/0.0025*15.5</f>
        <v>186000</v>
      </c>
      <c r="K692" s="31">
        <f>F692/0.0025*1923</f>
        <v>23076000</v>
      </c>
      <c r="Q692" s="9"/>
      <c r="R692" s="9"/>
      <c r="S692" s="9"/>
      <c r="U692" s="28" t="s">
        <v>2336</v>
      </c>
      <c r="V692" s="28" t="s">
        <v>2337</v>
      </c>
    </row>
    <row r="693" spans="1:22" ht="18" customHeight="1" x14ac:dyDescent="0.25">
      <c r="A693" s="7" t="s">
        <v>1614</v>
      </c>
      <c r="B693" s="6" t="s">
        <v>1343</v>
      </c>
      <c r="C693" s="5" t="s">
        <v>1344</v>
      </c>
      <c r="D693" s="27" t="s">
        <v>1571</v>
      </c>
      <c r="F693" s="29" t="s">
        <v>46</v>
      </c>
      <c r="G693" s="39"/>
      <c r="H693" s="30" t="s">
        <v>1573</v>
      </c>
      <c r="I693" s="39"/>
      <c r="J693" s="39"/>
      <c r="K693" s="39"/>
      <c r="N693" s="9" t="s">
        <v>46</v>
      </c>
      <c r="P693" s="30" t="s">
        <v>1573</v>
      </c>
      <c r="Q693" s="9"/>
      <c r="R693" s="9"/>
      <c r="S693" s="9"/>
      <c r="U693" s="28" t="s">
        <v>2338</v>
      </c>
      <c r="V693" s="28" t="s">
        <v>2339</v>
      </c>
    </row>
    <row r="694" spans="1:22" ht="18" customHeight="1" x14ac:dyDescent="0.25">
      <c r="A694" s="7" t="s">
        <v>1614</v>
      </c>
      <c r="B694" s="6" t="s">
        <v>1345</v>
      </c>
      <c r="C694" s="5" t="s">
        <v>1346</v>
      </c>
      <c r="D694" s="27" t="s">
        <v>1571</v>
      </c>
      <c r="F694" s="29" t="s">
        <v>46</v>
      </c>
      <c r="G694" s="39"/>
      <c r="H694" s="30" t="s">
        <v>1573</v>
      </c>
      <c r="I694" s="39"/>
      <c r="J694" s="39"/>
      <c r="K694" s="39"/>
      <c r="N694" s="9" t="s">
        <v>46</v>
      </c>
      <c r="P694" s="30" t="s">
        <v>1573</v>
      </c>
      <c r="Q694" s="9"/>
      <c r="R694" s="9"/>
      <c r="S694" s="9"/>
      <c r="U694" s="28" t="s">
        <v>2340</v>
      </c>
      <c r="V694" s="28" t="s">
        <v>2309</v>
      </c>
    </row>
    <row r="695" spans="1:22" ht="18" customHeight="1" x14ac:dyDescent="0.25">
      <c r="A695" s="7" t="s">
        <v>1614</v>
      </c>
      <c r="B695" s="6" t="s">
        <v>1347</v>
      </c>
      <c r="C695" s="5" t="s">
        <v>1348</v>
      </c>
      <c r="D695" s="27" t="s">
        <v>1571</v>
      </c>
      <c r="F695" s="29" t="s">
        <v>46</v>
      </c>
      <c r="G695" s="39"/>
      <c r="H695" s="30" t="s">
        <v>1573</v>
      </c>
      <c r="I695" s="39"/>
      <c r="J695" s="39"/>
      <c r="K695" s="39"/>
      <c r="N695" s="9" t="s">
        <v>46</v>
      </c>
      <c r="P695" s="30" t="s">
        <v>1573</v>
      </c>
      <c r="Q695" s="9"/>
      <c r="R695" s="9"/>
      <c r="S695" s="9"/>
      <c r="U695" s="28" t="s">
        <v>2341</v>
      </c>
      <c r="V695" s="28" t="s">
        <v>2342</v>
      </c>
    </row>
    <row r="696" spans="1:22" ht="18" customHeight="1" x14ac:dyDescent="0.25">
      <c r="A696" s="7" t="s">
        <v>1614</v>
      </c>
      <c r="B696" s="6" t="s">
        <v>1349</v>
      </c>
      <c r="C696" s="5" t="s">
        <v>1350</v>
      </c>
      <c r="D696" s="27" t="s">
        <v>1571</v>
      </c>
      <c r="F696" s="29" t="s">
        <v>46</v>
      </c>
      <c r="G696" s="39"/>
      <c r="H696" s="30" t="s">
        <v>1573</v>
      </c>
      <c r="I696" s="39"/>
      <c r="J696" s="39"/>
      <c r="K696" s="39"/>
      <c r="N696" s="9" t="s">
        <v>46</v>
      </c>
      <c r="P696" s="30" t="s">
        <v>1573</v>
      </c>
      <c r="Q696" s="9"/>
      <c r="R696" s="9"/>
      <c r="S696" s="9"/>
      <c r="U696" s="28" t="s">
        <v>2343</v>
      </c>
      <c r="V696" s="28" t="s">
        <v>2308</v>
      </c>
    </row>
    <row r="697" spans="1:22" ht="18" customHeight="1" x14ac:dyDescent="0.25">
      <c r="A697" s="7" t="s">
        <v>1614</v>
      </c>
      <c r="B697" s="6" t="s">
        <v>1351</v>
      </c>
      <c r="C697" s="5" t="s">
        <v>1352</v>
      </c>
      <c r="D697" s="27" t="s">
        <v>0</v>
      </c>
      <c r="E697" s="28" t="s">
        <v>1599</v>
      </c>
      <c r="F697" s="29">
        <v>30</v>
      </c>
      <c r="G697" s="9" t="s">
        <v>1609</v>
      </c>
      <c r="H697" s="30" t="s">
        <v>2504</v>
      </c>
      <c r="I697" s="31">
        <f t="shared" ref="I697:I698" si="369">F697/0.0025*0.37</f>
        <v>4440</v>
      </c>
      <c r="J697" s="31">
        <f t="shared" ref="J697:J698" si="370">F697/0.0025*15.5</f>
        <v>186000</v>
      </c>
      <c r="K697" s="31">
        <f t="shared" ref="K697:K698" si="371">F697/0.0025*1923</f>
        <v>23076000</v>
      </c>
      <c r="Q697" s="9"/>
      <c r="R697" s="9"/>
      <c r="S697" s="9"/>
      <c r="U697" s="28" t="s">
        <v>2344</v>
      </c>
      <c r="V697" s="28" t="s">
        <v>2306</v>
      </c>
    </row>
    <row r="698" spans="1:22" ht="18" customHeight="1" x14ac:dyDescent="0.25">
      <c r="A698" s="7" t="s">
        <v>1614</v>
      </c>
      <c r="B698" s="6" t="s">
        <v>1353</v>
      </c>
      <c r="C698" s="5" t="s">
        <v>1354</v>
      </c>
      <c r="D698" s="27" t="s">
        <v>0</v>
      </c>
      <c r="E698" s="28" t="s">
        <v>1599</v>
      </c>
      <c r="F698" s="29">
        <v>30</v>
      </c>
      <c r="G698" s="9" t="s">
        <v>1609</v>
      </c>
      <c r="H698" s="30" t="s">
        <v>2504</v>
      </c>
      <c r="I698" s="31">
        <f t="shared" si="369"/>
        <v>4440</v>
      </c>
      <c r="J698" s="31">
        <f t="shared" si="370"/>
        <v>186000</v>
      </c>
      <c r="K698" s="31">
        <f t="shared" si="371"/>
        <v>23076000</v>
      </c>
      <c r="Q698" s="9"/>
      <c r="R698" s="9"/>
      <c r="S698" s="9"/>
      <c r="U698" s="28" t="s">
        <v>2345</v>
      </c>
      <c r="V698" s="28" t="s">
        <v>2304</v>
      </c>
    </row>
    <row r="699" spans="1:22" ht="18" customHeight="1" x14ac:dyDescent="0.25">
      <c r="A699" s="7" t="s">
        <v>1614</v>
      </c>
      <c r="B699" s="6" t="s">
        <v>1355</v>
      </c>
      <c r="C699" s="5" t="s">
        <v>1356</v>
      </c>
      <c r="D699" s="27" t="s">
        <v>1571</v>
      </c>
      <c r="F699" s="29" t="s">
        <v>46</v>
      </c>
      <c r="G699" s="39"/>
      <c r="H699" s="30" t="s">
        <v>1573</v>
      </c>
      <c r="I699" s="39"/>
      <c r="J699" s="39"/>
      <c r="K699" s="39"/>
      <c r="N699" s="9" t="s">
        <v>46</v>
      </c>
      <c r="P699" s="30" t="s">
        <v>1573</v>
      </c>
      <c r="Q699" s="9"/>
      <c r="R699" s="9"/>
      <c r="S699" s="9"/>
      <c r="U699" s="28" t="s">
        <v>2346</v>
      </c>
      <c r="V699" s="28" t="s">
        <v>2347</v>
      </c>
    </row>
    <row r="700" spans="1:22" ht="18" customHeight="1" x14ac:dyDescent="0.25">
      <c r="A700" s="7" t="s">
        <v>1614</v>
      </c>
      <c r="B700" s="6" t="s">
        <v>1357</v>
      </c>
      <c r="C700" s="5" t="s">
        <v>1358</v>
      </c>
      <c r="D700" s="27" t="s">
        <v>0</v>
      </c>
      <c r="E700" s="28" t="s">
        <v>1599</v>
      </c>
      <c r="F700" s="29">
        <v>30</v>
      </c>
      <c r="G700" s="9" t="s">
        <v>1609</v>
      </c>
      <c r="H700" s="30" t="s">
        <v>2504</v>
      </c>
      <c r="I700" s="31">
        <f t="shared" ref="I700:I709" si="372">F700/0.0025*0.37</f>
        <v>4440</v>
      </c>
      <c r="J700" s="31">
        <f t="shared" ref="J700:J709" si="373">F700/0.0025*15.5</f>
        <v>186000</v>
      </c>
      <c r="K700" s="31">
        <f t="shared" ref="K700:K709" si="374">F700/0.0025*1923</f>
        <v>23076000</v>
      </c>
      <c r="Q700" s="9"/>
      <c r="R700" s="9"/>
      <c r="S700" s="9"/>
      <c r="U700" s="28" t="s">
        <v>2348</v>
      </c>
      <c r="V700" s="28" t="s">
        <v>2349</v>
      </c>
    </row>
    <row r="701" spans="1:22" ht="18" customHeight="1" x14ac:dyDescent="0.25">
      <c r="A701" s="7" t="s">
        <v>1614</v>
      </c>
      <c r="B701" s="6" t="s">
        <v>1359</v>
      </c>
      <c r="C701" s="5" t="s">
        <v>1360</v>
      </c>
      <c r="D701" s="27" t="s">
        <v>0</v>
      </c>
      <c r="E701" s="28" t="s">
        <v>1599</v>
      </c>
      <c r="F701" s="29">
        <v>30</v>
      </c>
      <c r="G701" s="9" t="s">
        <v>1609</v>
      </c>
      <c r="H701" s="30" t="s">
        <v>2504</v>
      </c>
      <c r="I701" s="31">
        <f t="shared" si="372"/>
        <v>4440</v>
      </c>
      <c r="J701" s="31">
        <f t="shared" si="373"/>
        <v>186000</v>
      </c>
      <c r="K701" s="31">
        <f t="shared" si="374"/>
        <v>23076000</v>
      </c>
      <c r="Q701" s="9"/>
      <c r="R701" s="9"/>
      <c r="S701" s="9"/>
      <c r="U701" s="28" t="s">
        <v>2350</v>
      </c>
      <c r="V701" s="28" t="s">
        <v>2351</v>
      </c>
    </row>
    <row r="702" spans="1:22" ht="18" customHeight="1" x14ac:dyDescent="0.25">
      <c r="A702" s="7" t="s">
        <v>1614</v>
      </c>
      <c r="B702" s="6" t="s">
        <v>1361</v>
      </c>
      <c r="C702" s="5" t="s">
        <v>1362</v>
      </c>
      <c r="D702" s="27" t="s">
        <v>0</v>
      </c>
      <c r="E702" s="28" t="s">
        <v>1599</v>
      </c>
      <c r="F702" s="29">
        <v>30</v>
      </c>
      <c r="G702" s="9" t="s">
        <v>1609</v>
      </c>
      <c r="H702" s="30" t="s">
        <v>2504</v>
      </c>
      <c r="I702" s="31">
        <f t="shared" si="372"/>
        <v>4440</v>
      </c>
      <c r="J702" s="31">
        <f t="shared" si="373"/>
        <v>186000</v>
      </c>
      <c r="K702" s="31">
        <f t="shared" si="374"/>
        <v>23076000</v>
      </c>
      <c r="Q702" s="9"/>
      <c r="R702" s="9"/>
      <c r="S702" s="9"/>
      <c r="U702" s="28" t="s">
        <v>2352</v>
      </c>
      <c r="V702" s="28" t="s">
        <v>2353</v>
      </c>
    </row>
    <row r="703" spans="1:22" ht="18" customHeight="1" x14ac:dyDescent="0.25">
      <c r="A703" s="7" t="s">
        <v>1614</v>
      </c>
      <c r="B703" s="6" t="s">
        <v>1363</v>
      </c>
      <c r="C703" s="5" t="s">
        <v>1364</v>
      </c>
      <c r="D703" s="27" t="s">
        <v>0</v>
      </c>
      <c r="E703" s="28" t="s">
        <v>1599</v>
      </c>
      <c r="F703" s="29">
        <v>30</v>
      </c>
      <c r="G703" s="9" t="s">
        <v>1609</v>
      </c>
      <c r="H703" s="30" t="s">
        <v>2504</v>
      </c>
      <c r="I703" s="31">
        <f t="shared" si="372"/>
        <v>4440</v>
      </c>
      <c r="J703" s="31">
        <f t="shared" si="373"/>
        <v>186000</v>
      </c>
      <c r="K703" s="31">
        <f t="shared" si="374"/>
        <v>23076000</v>
      </c>
      <c r="Q703" s="9"/>
      <c r="R703" s="9"/>
      <c r="S703" s="9"/>
      <c r="U703" s="28" t="s">
        <v>2354</v>
      </c>
      <c r="V703" s="28" t="s">
        <v>2355</v>
      </c>
    </row>
    <row r="704" spans="1:22" ht="18" customHeight="1" x14ac:dyDescent="0.25">
      <c r="A704" s="7" t="s">
        <v>1614</v>
      </c>
      <c r="B704" s="6" t="s">
        <v>1365</v>
      </c>
      <c r="C704" s="5" t="s">
        <v>1366</v>
      </c>
      <c r="D704" s="27" t="s">
        <v>0</v>
      </c>
      <c r="E704" s="28" t="s">
        <v>1599</v>
      </c>
      <c r="F704" s="29">
        <v>30</v>
      </c>
      <c r="G704" s="9" t="s">
        <v>1609</v>
      </c>
      <c r="H704" s="30" t="s">
        <v>2504</v>
      </c>
      <c r="I704" s="31">
        <f t="shared" si="372"/>
        <v>4440</v>
      </c>
      <c r="J704" s="31">
        <f t="shared" si="373"/>
        <v>186000</v>
      </c>
      <c r="K704" s="31">
        <f t="shared" si="374"/>
        <v>23076000</v>
      </c>
      <c r="Q704" s="9"/>
      <c r="R704" s="9"/>
      <c r="S704" s="9"/>
      <c r="U704" s="28" t="s">
        <v>2356</v>
      </c>
      <c r="V704" s="28" t="s">
        <v>2357</v>
      </c>
    </row>
    <row r="705" spans="1:22" ht="18" customHeight="1" x14ac:dyDescent="0.25">
      <c r="A705" s="7" t="s">
        <v>1614</v>
      </c>
      <c r="B705" s="6" t="s">
        <v>1367</v>
      </c>
      <c r="C705" s="5" t="s">
        <v>1368</v>
      </c>
      <c r="D705" s="27" t="s">
        <v>0</v>
      </c>
      <c r="E705" s="28" t="s">
        <v>1599</v>
      </c>
      <c r="F705" s="29">
        <v>30</v>
      </c>
      <c r="G705" s="9" t="s">
        <v>1609</v>
      </c>
      <c r="H705" s="30" t="s">
        <v>2504</v>
      </c>
      <c r="I705" s="31">
        <f t="shared" si="372"/>
        <v>4440</v>
      </c>
      <c r="J705" s="31">
        <f t="shared" si="373"/>
        <v>186000</v>
      </c>
      <c r="K705" s="31">
        <f t="shared" si="374"/>
        <v>23076000</v>
      </c>
      <c r="Q705" s="9"/>
      <c r="R705" s="9"/>
      <c r="S705" s="9"/>
      <c r="U705" s="28" t="s">
        <v>2358</v>
      </c>
      <c r="V705" s="28" t="s">
        <v>2359</v>
      </c>
    </row>
    <row r="706" spans="1:22" ht="18" customHeight="1" x14ac:dyDescent="0.25">
      <c r="A706" s="7" t="s">
        <v>1614</v>
      </c>
      <c r="B706" s="6" t="s">
        <v>1369</v>
      </c>
      <c r="C706" s="5" t="s">
        <v>1370</v>
      </c>
      <c r="D706" s="27" t="s">
        <v>0</v>
      </c>
      <c r="E706" s="28" t="s">
        <v>1599</v>
      </c>
      <c r="F706" s="29">
        <v>30</v>
      </c>
      <c r="G706" s="9" t="s">
        <v>1609</v>
      </c>
      <c r="H706" s="30" t="s">
        <v>2504</v>
      </c>
      <c r="I706" s="31">
        <f t="shared" si="372"/>
        <v>4440</v>
      </c>
      <c r="J706" s="31">
        <f t="shared" si="373"/>
        <v>186000</v>
      </c>
      <c r="K706" s="31">
        <f t="shared" si="374"/>
        <v>23076000</v>
      </c>
      <c r="Q706" s="9"/>
      <c r="R706" s="9"/>
      <c r="S706" s="9"/>
      <c r="U706" s="28" t="s">
        <v>2360</v>
      </c>
      <c r="V706" s="28" t="s">
        <v>2361</v>
      </c>
    </row>
    <row r="707" spans="1:22" ht="18" customHeight="1" x14ac:dyDescent="0.25">
      <c r="A707" s="7" t="s">
        <v>1614</v>
      </c>
      <c r="B707" s="6" t="s">
        <v>1371</v>
      </c>
      <c r="C707" s="5" t="s">
        <v>1372</v>
      </c>
      <c r="D707" s="27" t="s">
        <v>0</v>
      </c>
      <c r="E707" s="28" t="s">
        <v>1599</v>
      </c>
      <c r="F707" s="29">
        <v>30</v>
      </c>
      <c r="G707" s="9" t="s">
        <v>1609</v>
      </c>
      <c r="H707" s="30" t="s">
        <v>2504</v>
      </c>
      <c r="I707" s="31">
        <f t="shared" si="372"/>
        <v>4440</v>
      </c>
      <c r="J707" s="31">
        <f t="shared" si="373"/>
        <v>186000</v>
      </c>
      <c r="K707" s="31">
        <f t="shared" si="374"/>
        <v>23076000</v>
      </c>
      <c r="Q707" s="9"/>
      <c r="R707" s="9"/>
      <c r="S707" s="9"/>
      <c r="U707" s="28" t="s">
        <v>2362</v>
      </c>
      <c r="V707" s="28" t="s">
        <v>2363</v>
      </c>
    </row>
    <row r="708" spans="1:22" ht="18" customHeight="1" x14ac:dyDescent="0.25">
      <c r="A708" s="7" t="s">
        <v>1614</v>
      </c>
      <c r="B708" s="6" t="s">
        <v>1373</v>
      </c>
      <c r="C708" s="5" t="s">
        <v>1374</v>
      </c>
      <c r="D708" s="27" t="s">
        <v>0</v>
      </c>
      <c r="E708" s="28" t="s">
        <v>1599</v>
      </c>
      <c r="F708" s="29">
        <v>30</v>
      </c>
      <c r="G708" s="9" t="s">
        <v>1609</v>
      </c>
      <c r="H708" s="30" t="s">
        <v>2504</v>
      </c>
      <c r="I708" s="31">
        <f t="shared" si="372"/>
        <v>4440</v>
      </c>
      <c r="J708" s="31">
        <f t="shared" si="373"/>
        <v>186000</v>
      </c>
      <c r="K708" s="31">
        <f t="shared" si="374"/>
        <v>23076000</v>
      </c>
      <c r="Q708" s="9"/>
      <c r="R708" s="9"/>
      <c r="S708" s="9"/>
      <c r="U708" s="28" t="s">
        <v>2364</v>
      </c>
      <c r="V708" s="28" t="s">
        <v>2365</v>
      </c>
    </row>
    <row r="709" spans="1:22" ht="18" customHeight="1" x14ac:dyDescent="0.25">
      <c r="A709" s="7" t="s">
        <v>1614</v>
      </c>
      <c r="B709" s="6" t="s">
        <v>1375</v>
      </c>
      <c r="C709" s="5" t="s">
        <v>1376</v>
      </c>
      <c r="D709" s="27" t="s">
        <v>0</v>
      </c>
      <c r="E709" s="28" t="s">
        <v>1599</v>
      </c>
      <c r="F709" s="29">
        <v>30</v>
      </c>
      <c r="G709" s="9" t="s">
        <v>1609</v>
      </c>
      <c r="H709" s="30" t="s">
        <v>2504</v>
      </c>
      <c r="I709" s="31">
        <f t="shared" si="372"/>
        <v>4440</v>
      </c>
      <c r="J709" s="31">
        <f t="shared" si="373"/>
        <v>186000</v>
      </c>
      <c r="K709" s="31">
        <f t="shared" si="374"/>
        <v>23076000</v>
      </c>
      <c r="Q709" s="9"/>
      <c r="R709" s="9"/>
      <c r="S709" s="9"/>
      <c r="U709" s="28" t="s">
        <v>2366</v>
      </c>
      <c r="V709" s="28" t="s">
        <v>2299</v>
      </c>
    </row>
    <row r="710" spans="1:22" ht="18" customHeight="1" x14ac:dyDescent="0.25">
      <c r="A710" s="7" t="s">
        <v>1634</v>
      </c>
      <c r="B710" s="6" t="s">
        <v>1377</v>
      </c>
      <c r="C710" s="5" t="s">
        <v>1378</v>
      </c>
      <c r="D710" s="27" t="s">
        <v>1571</v>
      </c>
      <c r="E710" s="28" t="s">
        <v>1572</v>
      </c>
      <c r="F710" s="38">
        <v>0.33</v>
      </c>
      <c r="G710" s="28" t="s">
        <v>2508</v>
      </c>
      <c r="H710" s="30" t="s">
        <v>1573</v>
      </c>
      <c r="I710" s="31">
        <f>F710*1000/0.0025*0.37</f>
        <v>48840</v>
      </c>
      <c r="J710" s="31">
        <f>F710*1000/0.0025*15.5</f>
        <v>2046000</v>
      </c>
      <c r="K710" s="31">
        <f>F710*1000/0.0025*1923</f>
        <v>253836000</v>
      </c>
      <c r="P710" s="30" t="s">
        <v>1573</v>
      </c>
      <c r="Q710" s="9"/>
      <c r="R710" s="9"/>
      <c r="S710" s="9"/>
      <c r="U710" s="28" t="s">
        <v>2367</v>
      </c>
      <c r="V710" s="28" t="s">
        <v>2368</v>
      </c>
    </row>
    <row r="711" spans="1:22" ht="18" customHeight="1" x14ac:dyDescent="0.25">
      <c r="A711" s="7" t="s">
        <v>1634</v>
      </c>
      <c r="B711" s="6" t="s">
        <v>1379</v>
      </c>
      <c r="C711" s="5" t="s">
        <v>1380</v>
      </c>
      <c r="D711" s="27" t="s">
        <v>1571</v>
      </c>
      <c r="F711" s="5" t="s">
        <v>787</v>
      </c>
      <c r="H711" s="30" t="s">
        <v>1573</v>
      </c>
      <c r="I711" s="39"/>
      <c r="J711" s="39"/>
      <c r="K711" s="39"/>
      <c r="N711" s="28" t="s">
        <v>787</v>
      </c>
      <c r="P711" s="30" t="s">
        <v>1573</v>
      </c>
      <c r="Q711" s="9"/>
      <c r="R711" s="9"/>
      <c r="S711" s="9"/>
      <c r="U711" s="28">
        <v>0</v>
      </c>
      <c r="V711" s="28">
        <v>0</v>
      </c>
    </row>
    <row r="712" spans="1:22" ht="18" customHeight="1" x14ac:dyDescent="0.25">
      <c r="A712" s="7" t="s">
        <v>1634</v>
      </c>
      <c r="B712" s="6" t="s">
        <v>1381</v>
      </c>
      <c r="C712" s="5" t="s">
        <v>1382</v>
      </c>
      <c r="D712" s="27" t="s">
        <v>1571</v>
      </c>
      <c r="E712" s="28" t="s">
        <v>1587</v>
      </c>
      <c r="F712" s="34" t="s">
        <v>1656</v>
      </c>
      <c r="G712" s="28" t="s">
        <v>2508</v>
      </c>
      <c r="H712" s="30" t="s">
        <v>1573</v>
      </c>
      <c r="I712" s="31"/>
      <c r="J712" s="31"/>
      <c r="K712" s="31"/>
      <c r="Q712" s="9"/>
      <c r="R712" s="9"/>
      <c r="S712" s="9"/>
      <c r="U712" s="28" t="s">
        <v>2369</v>
      </c>
      <c r="V712" s="28" t="s">
        <v>2370</v>
      </c>
    </row>
    <row r="713" spans="1:22" ht="18" customHeight="1" x14ac:dyDescent="0.25">
      <c r="A713" s="7" t="s">
        <v>1634</v>
      </c>
      <c r="B713" s="4" t="s">
        <v>2948</v>
      </c>
      <c r="C713" s="5" t="s">
        <v>1383</v>
      </c>
      <c r="D713" s="27" t="s">
        <v>0</v>
      </c>
      <c r="E713" s="28" t="s">
        <v>1599</v>
      </c>
      <c r="F713" s="29">
        <v>30</v>
      </c>
      <c r="G713" s="9" t="s">
        <v>1609</v>
      </c>
      <c r="H713" s="30" t="s">
        <v>2504</v>
      </c>
      <c r="I713" s="31">
        <f t="shared" ref="I713:I714" si="375">F713/0.0025*0.37</f>
        <v>4440</v>
      </c>
      <c r="J713" s="31">
        <f t="shared" ref="J713:J714" si="376">F713/0.0025*15.5</f>
        <v>186000</v>
      </c>
      <c r="K713" s="31">
        <f t="shared" ref="K713:K714" si="377">F713/0.0025*1923</f>
        <v>23076000</v>
      </c>
      <c r="Q713" s="9"/>
      <c r="R713" s="9"/>
      <c r="S713" s="9"/>
      <c r="U713" s="28" t="s">
        <v>2371</v>
      </c>
      <c r="V713" s="28" t="s">
        <v>2372</v>
      </c>
    </row>
    <row r="714" spans="1:22" ht="18" customHeight="1" x14ac:dyDescent="0.25">
      <c r="A714" s="7" t="s">
        <v>1593</v>
      </c>
      <c r="B714" s="4" t="s">
        <v>2949</v>
      </c>
      <c r="C714" s="5" t="s">
        <v>1384</v>
      </c>
      <c r="D714" s="27" t="s">
        <v>1578</v>
      </c>
      <c r="E714" s="28" t="s">
        <v>0</v>
      </c>
      <c r="F714" s="34">
        <v>2.5000000000000001E-3</v>
      </c>
      <c r="G714" s="28" t="s">
        <v>1609</v>
      </c>
      <c r="H714" s="30" t="s">
        <v>1573</v>
      </c>
      <c r="I714" s="37">
        <f t="shared" si="375"/>
        <v>0.37</v>
      </c>
      <c r="J714" s="31">
        <f t="shared" si="376"/>
        <v>15.5</v>
      </c>
      <c r="K714" s="31">
        <f t="shared" si="377"/>
        <v>1923</v>
      </c>
      <c r="Q714" s="9"/>
      <c r="R714" s="9"/>
      <c r="S714" s="9"/>
      <c r="U714" s="28">
        <v>0</v>
      </c>
      <c r="V714" s="28">
        <v>0</v>
      </c>
    </row>
    <row r="715" spans="1:22" ht="18" customHeight="1" x14ac:dyDescent="0.25">
      <c r="A715" s="7" t="s">
        <v>1593</v>
      </c>
      <c r="B715" s="4" t="s">
        <v>2950</v>
      </c>
      <c r="C715" s="5" t="s">
        <v>1385</v>
      </c>
      <c r="D715" s="27" t="s">
        <v>1571</v>
      </c>
      <c r="F715" s="40" t="s">
        <v>424</v>
      </c>
      <c r="H715" s="30" t="s">
        <v>1573</v>
      </c>
      <c r="I715" s="39"/>
      <c r="J715" s="39"/>
      <c r="K715" s="39"/>
      <c r="N715" s="28" t="s">
        <v>86</v>
      </c>
      <c r="P715" s="30" t="s">
        <v>1573</v>
      </c>
      <c r="Q715" s="9"/>
      <c r="R715" s="9"/>
      <c r="S715" s="9" t="s">
        <v>1385</v>
      </c>
      <c r="U715" s="28" t="s">
        <v>2374</v>
      </c>
      <c r="V715" s="28" t="s">
        <v>2373</v>
      </c>
    </row>
    <row r="716" spans="1:22" ht="18" customHeight="1" x14ac:dyDescent="0.25">
      <c r="A716" s="7" t="s">
        <v>1593</v>
      </c>
      <c r="B716" s="6" t="s">
        <v>1386</v>
      </c>
      <c r="C716" s="5" t="s">
        <v>1387</v>
      </c>
      <c r="D716" s="27" t="s">
        <v>0</v>
      </c>
      <c r="E716" s="36" t="s">
        <v>2503</v>
      </c>
      <c r="F716" s="29">
        <v>2.5000000000000001E-3</v>
      </c>
      <c r="G716" s="9" t="s">
        <v>1609</v>
      </c>
      <c r="H716" s="30" t="s">
        <v>2504</v>
      </c>
      <c r="I716" s="37">
        <f>F716/0.0025*0.37</f>
        <v>0.37</v>
      </c>
      <c r="J716" s="31">
        <f>F716/0.0025*15.5</f>
        <v>15.5</v>
      </c>
      <c r="K716" s="31">
        <f>F716/0.0025*1923</f>
        <v>1923</v>
      </c>
      <c r="Q716" s="9"/>
      <c r="R716" s="9"/>
      <c r="S716" s="9"/>
      <c r="U716" s="28" t="s">
        <v>2375</v>
      </c>
      <c r="V716" s="28" t="s">
        <v>2376</v>
      </c>
    </row>
    <row r="717" spans="1:22" ht="18" customHeight="1" x14ac:dyDescent="0.25">
      <c r="A717" s="7" t="s">
        <v>1657</v>
      </c>
      <c r="B717" s="5" t="s">
        <v>1388</v>
      </c>
      <c r="C717" s="5" t="s">
        <v>1389</v>
      </c>
      <c r="D717" s="27" t="s">
        <v>1571</v>
      </c>
      <c r="E717" s="28" t="s">
        <v>1587</v>
      </c>
      <c r="F717" s="34">
        <v>12.5</v>
      </c>
      <c r="G717" s="28" t="s">
        <v>2508</v>
      </c>
      <c r="H717" s="30" t="s">
        <v>1573</v>
      </c>
      <c r="I717" s="31">
        <f t="shared" ref="I717:I718" si="378">F717*1000/0.0025*0.37</f>
        <v>1850000</v>
      </c>
      <c r="J717" s="31">
        <f t="shared" ref="J717:J718" si="379">F717*1000/0.0025*15.5</f>
        <v>77500000</v>
      </c>
      <c r="K717" s="31">
        <f t="shared" ref="K717:K718" si="380">F717*1000/0.0025*1923</f>
        <v>9615000000</v>
      </c>
      <c r="Q717" s="9"/>
      <c r="R717" s="9"/>
      <c r="S717" s="9"/>
      <c r="U717" s="28" t="e">
        <f>VLOOKUP(#REF!,#REF!,3,FALSE)</f>
        <v>#REF!</v>
      </c>
      <c r="V717" s="28" t="e">
        <f>VLOOKUP(#REF!,#REF!,4,FALSE)</f>
        <v>#REF!</v>
      </c>
    </row>
    <row r="718" spans="1:22" ht="18" customHeight="1" x14ac:dyDescent="0.25">
      <c r="A718" s="6" t="s">
        <v>1588</v>
      </c>
      <c r="B718" s="6" t="s">
        <v>1390</v>
      </c>
      <c r="C718" s="5" t="s">
        <v>1391</v>
      </c>
      <c r="D718" s="27" t="s">
        <v>1571</v>
      </c>
      <c r="E718" s="28" t="s">
        <v>1572</v>
      </c>
      <c r="F718" s="34">
        <v>3.75</v>
      </c>
      <c r="G718" s="28" t="s">
        <v>2508</v>
      </c>
      <c r="H718" s="30" t="s">
        <v>1573</v>
      </c>
      <c r="I718" s="31">
        <f t="shared" si="378"/>
        <v>555000</v>
      </c>
      <c r="J718" s="31">
        <f t="shared" si="379"/>
        <v>23250000</v>
      </c>
      <c r="K718" s="31">
        <f t="shared" si="380"/>
        <v>2884500000</v>
      </c>
      <c r="N718" s="9" t="s">
        <v>46</v>
      </c>
      <c r="Q718" s="9"/>
      <c r="R718" s="9"/>
      <c r="S718" s="9"/>
      <c r="U718" s="28" t="e">
        <f>VLOOKUP(#REF!,#REF!,3,FALSE)</f>
        <v>#REF!</v>
      </c>
      <c r="V718" s="28" t="e">
        <f>VLOOKUP(#REF!,#REF!,4,FALSE)</f>
        <v>#REF!</v>
      </c>
    </row>
    <row r="719" spans="1:22" ht="18" customHeight="1" x14ac:dyDescent="0.25">
      <c r="A719" s="6" t="s">
        <v>1588</v>
      </c>
      <c r="B719" s="4" t="s">
        <v>2951</v>
      </c>
      <c r="C719" s="5" t="s">
        <v>1392</v>
      </c>
      <c r="D719" s="27" t="s">
        <v>0</v>
      </c>
      <c r="E719" s="28" t="s">
        <v>1599</v>
      </c>
      <c r="F719" s="29">
        <v>30</v>
      </c>
      <c r="G719" s="9" t="s">
        <v>1609</v>
      </c>
      <c r="H719" s="30" t="s">
        <v>2504</v>
      </c>
      <c r="I719" s="31">
        <f>F719/0.0025*0.37</f>
        <v>4440</v>
      </c>
      <c r="J719" s="31">
        <f>F719/0.0025*15.5</f>
        <v>186000</v>
      </c>
      <c r="K719" s="31">
        <f>F719/0.0025*1923</f>
        <v>23076000</v>
      </c>
      <c r="Q719" s="9"/>
      <c r="R719" s="9"/>
      <c r="S719" s="9"/>
      <c r="U719" s="28" t="s">
        <v>2377</v>
      </c>
      <c r="V719" s="28" t="s">
        <v>2174</v>
      </c>
    </row>
    <row r="720" spans="1:22" ht="18" customHeight="1" x14ac:dyDescent="0.25">
      <c r="A720" s="7" t="s">
        <v>1610</v>
      </c>
      <c r="B720" s="6" t="s">
        <v>1393</v>
      </c>
      <c r="C720" s="5" t="s">
        <v>1394</v>
      </c>
      <c r="F720" s="29" t="s">
        <v>1608</v>
      </c>
      <c r="I720" s="39"/>
      <c r="J720" s="39"/>
      <c r="K720" s="39"/>
      <c r="Q720" s="9"/>
      <c r="R720" s="9"/>
      <c r="S720" s="9"/>
      <c r="U720" s="28">
        <v>0</v>
      </c>
      <c r="V720" s="28">
        <v>0</v>
      </c>
    </row>
    <row r="721" spans="1:22" ht="18" customHeight="1" x14ac:dyDescent="0.25">
      <c r="A721" s="7" t="s">
        <v>1610</v>
      </c>
      <c r="B721" s="4" t="s">
        <v>2952</v>
      </c>
      <c r="C721" s="5" t="s">
        <v>1395</v>
      </c>
      <c r="D721" s="27" t="s">
        <v>1571</v>
      </c>
      <c r="E721" s="28" t="s">
        <v>1572</v>
      </c>
      <c r="F721" s="38">
        <v>4</v>
      </c>
      <c r="G721" s="28" t="s">
        <v>2508</v>
      </c>
      <c r="H721" s="30" t="s">
        <v>1573</v>
      </c>
      <c r="I721" s="31">
        <f t="shared" ref="I721:I723" si="381">F721*1000/0.0025*0.37</f>
        <v>592000</v>
      </c>
      <c r="J721" s="31">
        <f t="shared" ref="J721:J723" si="382">F721*1000/0.0025*15.5</f>
        <v>24800000</v>
      </c>
      <c r="K721" s="31">
        <f t="shared" ref="K721:K723" si="383">F721*1000/0.0025*1923</f>
        <v>3076800000</v>
      </c>
      <c r="N721" s="9" t="s">
        <v>10</v>
      </c>
      <c r="P721" s="30" t="s">
        <v>1573</v>
      </c>
      <c r="Q721" s="9"/>
      <c r="R721" s="9" t="s">
        <v>2378</v>
      </c>
      <c r="S721" s="9"/>
      <c r="T721" s="33" t="s">
        <v>2378</v>
      </c>
      <c r="U721" s="28" t="e">
        <f>VLOOKUP(#REF!,#REF!,3,FALSE)</f>
        <v>#REF!</v>
      </c>
      <c r="V721" s="28" t="e">
        <f>VLOOKUP(#REF!,#REF!,4,FALSE)</f>
        <v>#REF!</v>
      </c>
    </row>
    <row r="722" spans="1:22" ht="18" customHeight="1" x14ac:dyDescent="0.25">
      <c r="A722" s="7" t="s">
        <v>1610</v>
      </c>
      <c r="B722" s="4" t="s">
        <v>2953</v>
      </c>
      <c r="C722" s="5" t="s">
        <v>1396</v>
      </c>
      <c r="D722" s="27" t="s">
        <v>1571</v>
      </c>
      <c r="E722" s="28" t="s">
        <v>1572</v>
      </c>
      <c r="F722" s="38">
        <v>2.5</v>
      </c>
      <c r="G722" s="28" t="s">
        <v>2508</v>
      </c>
      <c r="H722" s="30" t="s">
        <v>1573</v>
      </c>
      <c r="I722" s="31">
        <f t="shared" si="381"/>
        <v>370000</v>
      </c>
      <c r="J722" s="31">
        <f t="shared" si="382"/>
        <v>15500000</v>
      </c>
      <c r="K722" s="31">
        <f t="shared" si="383"/>
        <v>1923000000</v>
      </c>
      <c r="N722" s="9" t="s">
        <v>10</v>
      </c>
      <c r="P722" s="30" t="s">
        <v>1573</v>
      </c>
      <c r="Q722" s="9"/>
      <c r="R722" s="9"/>
      <c r="S722" s="9"/>
      <c r="U722" s="28" t="s">
        <v>2379</v>
      </c>
      <c r="V722" s="28" t="s">
        <v>2127</v>
      </c>
    </row>
    <row r="723" spans="1:22" ht="18" customHeight="1" x14ac:dyDescent="0.25">
      <c r="A723" s="7" t="s">
        <v>1610</v>
      </c>
      <c r="B723" s="6" t="s">
        <v>1397</v>
      </c>
      <c r="C723" s="5" t="s">
        <v>1398</v>
      </c>
      <c r="D723" s="27" t="s">
        <v>1571</v>
      </c>
      <c r="E723" s="28" t="s">
        <v>1572</v>
      </c>
      <c r="F723" s="38">
        <v>15</v>
      </c>
      <c r="G723" s="28" t="s">
        <v>2508</v>
      </c>
      <c r="H723" s="30" t="s">
        <v>1573</v>
      </c>
      <c r="I723" s="31">
        <f t="shared" si="381"/>
        <v>2220000</v>
      </c>
      <c r="J723" s="31">
        <f t="shared" si="382"/>
        <v>93000000</v>
      </c>
      <c r="K723" s="31">
        <f t="shared" si="383"/>
        <v>11538000000</v>
      </c>
      <c r="N723" s="28" t="s">
        <v>86</v>
      </c>
      <c r="P723" s="30" t="s">
        <v>1573</v>
      </c>
      <c r="Q723" s="9"/>
      <c r="R723" s="9"/>
      <c r="S723" s="9"/>
      <c r="U723" s="28" t="s">
        <v>2380</v>
      </c>
      <c r="V723" s="28" t="s">
        <v>1929</v>
      </c>
    </row>
    <row r="724" spans="1:22" ht="18" customHeight="1" x14ac:dyDescent="0.25">
      <c r="A724" s="7" t="s">
        <v>1610</v>
      </c>
      <c r="B724" s="4" t="s">
        <v>2954</v>
      </c>
      <c r="C724" s="5" t="s">
        <v>1399</v>
      </c>
      <c r="D724" s="27" t="s">
        <v>0</v>
      </c>
      <c r="E724" s="36" t="s">
        <v>1630</v>
      </c>
      <c r="F724" s="29">
        <v>1.5</v>
      </c>
      <c r="G724" s="9" t="s">
        <v>1609</v>
      </c>
      <c r="H724" s="30" t="s">
        <v>2504</v>
      </c>
      <c r="I724" s="31">
        <f>F724/0.0025*0.37</f>
        <v>222</v>
      </c>
      <c r="J724" s="31">
        <f>F724/0.0025*15.5</f>
        <v>9300</v>
      </c>
      <c r="K724" s="31">
        <f>F724/0.0025*1923</f>
        <v>1153800</v>
      </c>
      <c r="Q724" s="9"/>
      <c r="R724" s="9"/>
      <c r="S724" s="9"/>
      <c r="U724" s="28" t="s">
        <v>2381</v>
      </c>
      <c r="V724" s="28" t="s">
        <v>2382</v>
      </c>
    </row>
    <row r="725" spans="1:22" ht="18" customHeight="1" x14ac:dyDescent="0.25">
      <c r="A725" s="7" t="s">
        <v>1610</v>
      </c>
      <c r="B725" s="6" t="s">
        <v>1400</v>
      </c>
      <c r="C725" s="5" t="s">
        <v>1401</v>
      </c>
      <c r="D725" s="27" t="s">
        <v>1578</v>
      </c>
      <c r="E725" s="28" t="s">
        <v>1658</v>
      </c>
      <c r="F725" s="34">
        <v>0.2</v>
      </c>
      <c r="G725" s="28" t="s">
        <v>2508</v>
      </c>
      <c r="H725" s="30" t="s">
        <v>1573</v>
      </c>
      <c r="I725" s="31">
        <f>F725*1000/0.0025*0.37</f>
        <v>29600</v>
      </c>
      <c r="J725" s="31">
        <f>F725*1000/0.0025*15.5</f>
        <v>1240000</v>
      </c>
      <c r="K725" s="31">
        <f>F725*1000/0.0025*1923</f>
        <v>153840000</v>
      </c>
      <c r="Q725" s="9"/>
      <c r="R725" s="9"/>
      <c r="S725" s="9"/>
      <c r="U725" s="28" t="s">
        <v>2383</v>
      </c>
      <c r="V725" s="28" t="s">
        <v>1929</v>
      </c>
    </row>
    <row r="726" spans="1:22" ht="18" customHeight="1" x14ac:dyDescent="0.25">
      <c r="A726" s="7" t="s">
        <v>1610</v>
      </c>
      <c r="B726" s="4" t="s">
        <v>2955</v>
      </c>
      <c r="C726" s="5" t="s">
        <v>1402</v>
      </c>
      <c r="D726" s="27" t="s">
        <v>0</v>
      </c>
      <c r="E726" s="36" t="s">
        <v>1630</v>
      </c>
      <c r="F726" s="29">
        <v>1.5</v>
      </c>
      <c r="G726" s="9" t="s">
        <v>1609</v>
      </c>
      <c r="H726" s="30" t="s">
        <v>2504</v>
      </c>
      <c r="I726" s="31">
        <f t="shared" ref="I726:I729" si="384">F726/0.0025*0.37</f>
        <v>222</v>
      </c>
      <c r="J726" s="31">
        <f t="shared" ref="J726:J729" si="385">F726/0.0025*15.5</f>
        <v>9300</v>
      </c>
      <c r="K726" s="31">
        <f t="shared" ref="K726:K729" si="386">F726/0.0025*1923</f>
        <v>1153800</v>
      </c>
      <c r="Q726" s="9"/>
      <c r="R726" s="9"/>
      <c r="S726" s="9"/>
      <c r="U726" s="28" t="s">
        <v>2384</v>
      </c>
      <c r="V726" s="28" t="s">
        <v>1964</v>
      </c>
    </row>
    <row r="727" spans="1:22" ht="18" customHeight="1" x14ac:dyDescent="0.25">
      <c r="A727" s="7" t="s">
        <v>1610</v>
      </c>
      <c r="B727" s="4" t="s">
        <v>2956</v>
      </c>
      <c r="C727" s="5" t="s">
        <v>1403</v>
      </c>
      <c r="D727" s="27" t="s">
        <v>0</v>
      </c>
      <c r="E727" s="28" t="s">
        <v>1599</v>
      </c>
      <c r="F727" s="29">
        <v>30</v>
      </c>
      <c r="G727" s="9" t="s">
        <v>1609</v>
      </c>
      <c r="H727" s="30" t="s">
        <v>2504</v>
      </c>
      <c r="I727" s="31">
        <f t="shared" si="384"/>
        <v>4440</v>
      </c>
      <c r="J727" s="31">
        <f t="shared" si="385"/>
        <v>186000</v>
      </c>
      <c r="K727" s="31">
        <f t="shared" si="386"/>
        <v>23076000</v>
      </c>
      <c r="Q727" s="9"/>
      <c r="R727" s="9"/>
      <c r="S727" s="9"/>
      <c r="U727" s="28" t="s">
        <v>2385</v>
      </c>
      <c r="V727" s="28" t="s">
        <v>1929</v>
      </c>
    </row>
    <row r="728" spans="1:22" ht="18" customHeight="1" x14ac:dyDescent="0.25">
      <c r="A728" s="7" t="s">
        <v>1610</v>
      </c>
      <c r="B728" s="4" t="s">
        <v>2957</v>
      </c>
      <c r="C728" s="5" t="s">
        <v>1404</v>
      </c>
      <c r="D728" s="27" t="s">
        <v>0</v>
      </c>
      <c r="E728" s="28" t="s">
        <v>1599</v>
      </c>
      <c r="F728" s="29">
        <v>30</v>
      </c>
      <c r="G728" s="9" t="s">
        <v>1609</v>
      </c>
      <c r="H728" s="30" t="s">
        <v>2504</v>
      </c>
      <c r="I728" s="31">
        <f t="shared" si="384"/>
        <v>4440</v>
      </c>
      <c r="J728" s="31">
        <f t="shared" si="385"/>
        <v>186000</v>
      </c>
      <c r="K728" s="31">
        <f t="shared" si="386"/>
        <v>23076000</v>
      </c>
      <c r="Q728" s="9"/>
      <c r="R728" s="9"/>
      <c r="S728" s="9"/>
      <c r="U728" s="28" t="s">
        <v>2386</v>
      </c>
      <c r="V728" s="28" t="s">
        <v>1929</v>
      </c>
    </row>
    <row r="729" spans="1:22" ht="18" customHeight="1" x14ac:dyDescent="0.25">
      <c r="A729" s="7" t="s">
        <v>1610</v>
      </c>
      <c r="B729" s="4" t="s">
        <v>2958</v>
      </c>
      <c r="C729" s="5" t="s">
        <v>1405</v>
      </c>
      <c r="D729" s="27" t="s">
        <v>0</v>
      </c>
      <c r="E729" s="28" t="s">
        <v>1599</v>
      </c>
      <c r="F729" s="29">
        <v>30</v>
      </c>
      <c r="G729" s="9" t="s">
        <v>1609</v>
      </c>
      <c r="H729" s="30" t="s">
        <v>2504</v>
      </c>
      <c r="I729" s="31">
        <f t="shared" si="384"/>
        <v>4440</v>
      </c>
      <c r="J729" s="31">
        <f t="shared" si="385"/>
        <v>186000</v>
      </c>
      <c r="K729" s="31">
        <f t="shared" si="386"/>
        <v>23076000</v>
      </c>
      <c r="Q729" s="9"/>
      <c r="R729" s="9"/>
      <c r="S729" s="9"/>
      <c r="U729" s="28" t="s">
        <v>2387</v>
      </c>
      <c r="V729" s="28" t="s">
        <v>2144</v>
      </c>
    </row>
    <row r="730" spans="1:22" ht="18" customHeight="1" x14ac:dyDescent="0.25">
      <c r="A730" s="7" t="s">
        <v>1610</v>
      </c>
      <c r="B730" s="4" t="s">
        <v>2959</v>
      </c>
      <c r="C730" s="5" t="s">
        <v>1406</v>
      </c>
      <c r="D730" s="27" t="s">
        <v>1571</v>
      </c>
      <c r="E730" s="28" t="s">
        <v>1572</v>
      </c>
      <c r="F730" s="38">
        <v>2.5</v>
      </c>
      <c r="G730" s="28" t="s">
        <v>2508</v>
      </c>
      <c r="H730" s="30" t="s">
        <v>1573</v>
      </c>
      <c r="I730" s="31">
        <f t="shared" ref="I730:I731" si="387">F730*1000/0.0025*0.37</f>
        <v>370000</v>
      </c>
      <c r="J730" s="31">
        <f t="shared" ref="J730:J731" si="388">F730*1000/0.0025*15.5</f>
        <v>15500000</v>
      </c>
      <c r="K730" s="31">
        <f t="shared" ref="K730:K731" si="389">F730*1000/0.0025*1923</f>
        <v>1923000000</v>
      </c>
      <c r="N730" s="9" t="s">
        <v>10</v>
      </c>
      <c r="P730" s="30" t="s">
        <v>1573</v>
      </c>
      <c r="Q730" s="9"/>
      <c r="R730" s="9"/>
      <c r="S730" s="9"/>
      <c r="U730" s="28" t="s">
        <v>2388</v>
      </c>
      <c r="V730" s="28" t="s">
        <v>2127</v>
      </c>
    </row>
    <row r="731" spans="1:22" ht="18" customHeight="1" x14ac:dyDescent="0.25">
      <c r="A731" s="7" t="s">
        <v>1610</v>
      </c>
      <c r="B731" s="4" t="s">
        <v>2960</v>
      </c>
      <c r="C731" s="5" t="s">
        <v>1407</v>
      </c>
      <c r="D731" s="27" t="s">
        <v>1571</v>
      </c>
      <c r="E731" s="28" t="s">
        <v>1572</v>
      </c>
      <c r="F731" s="38">
        <v>0.125</v>
      </c>
      <c r="G731" s="28" t="s">
        <v>2508</v>
      </c>
      <c r="H731" s="30" t="s">
        <v>1573</v>
      </c>
      <c r="I731" s="31">
        <f t="shared" si="387"/>
        <v>18500</v>
      </c>
      <c r="J731" s="31">
        <f t="shared" si="388"/>
        <v>775000</v>
      </c>
      <c r="K731" s="31">
        <f t="shared" si="389"/>
        <v>96150000</v>
      </c>
      <c r="N731" s="9" t="s">
        <v>10</v>
      </c>
      <c r="P731" s="30" t="s">
        <v>1573</v>
      </c>
      <c r="Q731" s="9"/>
      <c r="R731" s="9"/>
      <c r="S731" s="9"/>
      <c r="U731" s="28" t="s">
        <v>2389</v>
      </c>
      <c r="V731" s="28" t="s">
        <v>2020</v>
      </c>
    </row>
    <row r="732" spans="1:22" ht="18" customHeight="1" x14ac:dyDescent="0.25">
      <c r="A732" s="7" t="s">
        <v>1600</v>
      </c>
      <c r="B732" s="4" t="s">
        <v>2961</v>
      </c>
      <c r="C732" s="5" t="s">
        <v>1408</v>
      </c>
      <c r="D732" s="27" t="s">
        <v>0</v>
      </c>
      <c r="E732" s="36" t="s">
        <v>1601</v>
      </c>
      <c r="F732" s="29">
        <v>9</v>
      </c>
      <c r="G732" s="9" t="s">
        <v>1609</v>
      </c>
      <c r="H732" s="30" t="s">
        <v>2504</v>
      </c>
      <c r="I732" s="31">
        <f t="shared" ref="I732:I742" si="390">F732/0.0025*0.37</f>
        <v>1332</v>
      </c>
      <c r="J732" s="31">
        <f t="shared" ref="J732:J742" si="391">F732/0.0025*15.5</f>
        <v>55800</v>
      </c>
      <c r="K732" s="31">
        <f t="shared" ref="K732:K742" si="392">F732/0.0025*1923</f>
        <v>6922800</v>
      </c>
      <c r="Q732" s="9"/>
      <c r="R732" s="9"/>
      <c r="S732" s="9"/>
      <c r="U732" s="28" t="s">
        <v>2390</v>
      </c>
      <c r="V732" s="28" t="s">
        <v>2391</v>
      </c>
    </row>
    <row r="733" spans="1:22" ht="18" customHeight="1" x14ac:dyDescent="0.25">
      <c r="A733" s="7" t="s">
        <v>1600</v>
      </c>
      <c r="B733" s="4" t="s">
        <v>2962</v>
      </c>
      <c r="C733" s="5" t="s">
        <v>1409</v>
      </c>
      <c r="D733" s="27" t="s">
        <v>0</v>
      </c>
      <c r="E733" s="36" t="s">
        <v>1601</v>
      </c>
      <c r="F733" s="29">
        <v>9</v>
      </c>
      <c r="G733" s="9" t="s">
        <v>1609</v>
      </c>
      <c r="H733" s="30" t="s">
        <v>2504</v>
      </c>
      <c r="I733" s="31">
        <f t="shared" si="390"/>
        <v>1332</v>
      </c>
      <c r="J733" s="31">
        <f t="shared" si="391"/>
        <v>55800</v>
      </c>
      <c r="K733" s="31">
        <f t="shared" si="392"/>
        <v>6922800</v>
      </c>
      <c r="Q733" s="9"/>
      <c r="R733" s="9"/>
      <c r="S733" s="9"/>
      <c r="U733" s="28" t="s">
        <v>2392</v>
      </c>
      <c r="V733" s="28" t="s">
        <v>1916</v>
      </c>
    </row>
    <row r="734" spans="1:22" ht="18" customHeight="1" x14ac:dyDescent="0.25">
      <c r="A734" s="7" t="s">
        <v>1600</v>
      </c>
      <c r="B734" s="4" t="s">
        <v>2963</v>
      </c>
      <c r="C734" s="5" t="s">
        <v>1410</v>
      </c>
      <c r="D734" s="27" t="s">
        <v>0</v>
      </c>
      <c r="E734" s="36" t="s">
        <v>1601</v>
      </c>
      <c r="F734" s="29">
        <v>9</v>
      </c>
      <c r="G734" s="9" t="s">
        <v>1609</v>
      </c>
      <c r="H734" s="30" t="s">
        <v>2504</v>
      </c>
      <c r="I734" s="31">
        <f t="shared" si="390"/>
        <v>1332</v>
      </c>
      <c r="J734" s="31">
        <f t="shared" si="391"/>
        <v>55800</v>
      </c>
      <c r="K734" s="31">
        <f t="shared" si="392"/>
        <v>6922800</v>
      </c>
      <c r="Q734" s="9"/>
      <c r="R734" s="9"/>
      <c r="S734" s="9"/>
      <c r="U734" s="28" t="s">
        <v>2393</v>
      </c>
      <c r="V734" s="28" t="s">
        <v>1916</v>
      </c>
    </row>
    <row r="735" spans="1:22" ht="18" customHeight="1" x14ac:dyDescent="0.25">
      <c r="A735" s="7" t="s">
        <v>1600</v>
      </c>
      <c r="B735" s="4" t="s">
        <v>2964</v>
      </c>
      <c r="C735" s="5" t="s">
        <v>1411</v>
      </c>
      <c r="D735" s="27" t="s">
        <v>0</v>
      </c>
      <c r="E735" s="36" t="s">
        <v>1601</v>
      </c>
      <c r="F735" s="29">
        <v>9</v>
      </c>
      <c r="G735" s="9" t="s">
        <v>1609</v>
      </c>
      <c r="H735" s="30" t="s">
        <v>2504</v>
      </c>
      <c r="I735" s="31">
        <f t="shared" si="390"/>
        <v>1332</v>
      </c>
      <c r="J735" s="31">
        <f t="shared" si="391"/>
        <v>55800</v>
      </c>
      <c r="K735" s="31">
        <f t="shared" si="392"/>
        <v>6922800</v>
      </c>
      <c r="Q735" s="9"/>
      <c r="R735" s="9"/>
      <c r="S735" s="9"/>
      <c r="U735" s="28" t="s">
        <v>2394</v>
      </c>
      <c r="V735" s="28" t="s">
        <v>1916</v>
      </c>
    </row>
    <row r="736" spans="1:22" ht="18" customHeight="1" x14ac:dyDescent="0.25">
      <c r="A736" s="7" t="s">
        <v>1600</v>
      </c>
      <c r="B736" s="4" t="s">
        <v>2965</v>
      </c>
      <c r="C736" s="5" t="s">
        <v>1412</v>
      </c>
      <c r="D736" s="27" t="s">
        <v>0</v>
      </c>
      <c r="E736" s="36" t="s">
        <v>1601</v>
      </c>
      <c r="F736" s="29">
        <v>9</v>
      </c>
      <c r="G736" s="9" t="s">
        <v>1609</v>
      </c>
      <c r="H736" s="30" t="s">
        <v>2504</v>
      </c>
      <c r="I736" s="31">
        <f t="shared" si="390"/>
        <v>1332</v>
      </c>
      <c r="J736" s="31">
        <f t="shared" si="391"/>
        <v>55800</v>
      </c>
      <c r="K736" s="31">
        <f t="shared" si="392"/>
        <v>6922800</v>
      </c>
      <c r="Q736" s="9"/>
      <c r="R736" s="9"/>
      <c r="S736" s="9"/>
      <c r="U736" s="28" t="s">
        <v>2395</v>
      </c>
      <c r="V736" s="28" t="s">
        <v>1916</v>
      </c>
    </row>
    <row r="737" spans="1:22" ht="18" customHeight="1" x14ac:dyDescent="0.25">
      <c r="A737" s="7" t="s">
        <v>1600</v>
      </c>
      <c r="B737" s="4" t="s">
        <v>2966</v>
      </c>
      <c r="C737" s="5" t="s">
        <v>1413</v>
      </c>
      <c r="D737" s="27" t="s">
        <v>0</v>
      </c>
      <c r="E737" s="36" t="s">
        <v>1601</v>
      </c>
      <c r="F737" s="29">
        <v>9</v>
      </c>
      <c r="G737" s="9" t="s">
        <v>1609</v>
      </c>
      <c r="H737" s="30" t="s">
        <v>2504</v>
      </c>
      <c r="I737" s="31">
        <f t="shared" si="390"/>
        <v>1332</v>
      </c>
      <c r="J737" s="31">
        <f t="shared" si="391"/>
        <v>55800</v>
      </c>
      <c r="K737" s="31">
        <f t="shared" si="392"/>
        <v>6922800</v>
      </c>
      <c r="Q737" s="9"/>
      <c r="R737" s="9"/>
      <c r="S737" s="9"/>
      <c r="U737" s="28" t="s">
        <v>2396</v>
      </c>
      <c r="V737" s="28" t="s">
        <v>1916</v>
      </c>
    </row>
    <row r="738" spans="1:22" ht="18" customHeight="1" x14ac:dyDescent="0.25">
      <c r="A738" s="7" t="s">
        <v>1600</v>
      </c>
      <c r="B738" s="4" t="s">
        <v>2967</v>
      </c>
      <c r="C738" s="5" t="s">
        <v>1414</v>
      </c>
      <c r="D738" s="27" t="s">
        <v>0</v>
      </c>
      <c r="E738" s="36" t="s">
        <v>1601</v>
      </c>
      <c r="F738" s="29">
        <v>9</v>
      </c>
      <c r="G738" s="9" t="s">
        <v>1609</v>
      </c>
      <c r="H738" s="30" t="s">
        <v>2504</v>
      </c>
      <c r="I738" s="31">
        <f t="shared" si="390"/>
        <v>1332</v>
      </c>
      <c r="J738" s="31">
        <f t="shared" si="391"/>
        <v>55800</v>
      </c>
      <c r="K738" s="31">
        <f t="shared" si="392"/>
        <v>6922800</v>
      </c>
      <c r="Q738" s="9"/>
      <c r="R738" s="9"/>
      <c r="S738" s="9"/>
      <c r="U738" s="28" t="s">
        <v>2397</v>
      </c>
      <c r="V738" s="28" t="s">
        <v>1741</v>
      </c>
    </row>
    <row r="739" spans="1:22" ht="18" customHeight="1" x14ac:dyDescent="0.25">
      <c r="A739" s="7" t="s">
        <v>1600</v>
      </c>
      <c r="B739" s="4" t="s">
        <v>2968</v>
      </c>
      <c r="C739" s="5" t="s">
        <v>1415</v>
      </c>
      <c r="D739" s="27" t="s">
        <v>0</v>
      </c>
      <c r="E739" s="36" t="s">
        <v>1601</v>
      </c>
      <c r="F739" s="29">
        <v>9</v>
      </c>
      <c r="G739" s="9" t="s">
        <v>1609</v>
      </c>
      <c r="H739" s="30" t="s">
        <v>2504</v>
      </c>
      <c r="I739" s="31">
        <f t="shared" si="390"/>
        <v>1332</v>
      </c>
      <c r="J739" s="31">
        <f t="shared" si="391"/>
        <v>55800</v>
      </c>
      <c r="K739" s="31">
        <f t="shared" si="392"/>
        <v>6922800</v>
      </c>
      <c r="Q739" s="9"/>
      <c r="R739" s="9"/>
      <c r="S739" s="9"/>
      <c r="U739" s="28" t="s">
        <v>2398</v>
      </c>
      <c r="V739" s="28" t="s">
        <v>1741</v>
      </c>
    </row>
    <row r="740" spans="1:22" ht="18" customHeight="1" x14ac:dyDescent="0.25">
      <c r="A740" s="7" t="s">
        <v>1600</v>
      </c>
      <c r="B740" s="4" t="s">
        <v>2969</v>
      </c>
      <c r="C740" s="5" t="s">
        <v>1416</v>
      </c>
      <c r="D740" s="27" t="s">
        <v>0</v>
      </c>
      <c r="E740" s="36" t="s">
        <v>1601</v>
      </c>
      <c r="F740" s="29">
        <v>9</v>
      </c>
      <c r="G740" s="9" t="s">
        <v>1609</v>
      </c>
      <c r="H740" s="30" t="s">
        <v>2504</v>
      </c>
      <c r="I740" s="31">
        <f t="shared" si="390"/>
        <v>1332</v>
      </c>
      <c r="J740" s="31">
        <f t="shared" si="391"/>
        <v>55800</v>
      </c>
      <c r="K740" s="31">
        <f t="shared" si="392"/>
        <v>6922800</v>
      </c>
      <c r="Q740" s="9"/>
      <c r="R740" s="9"/>
      <c r="S740" s="9"/>
      <c r="U740" s="28" t="s">
        <v>2399</v>
      </c>
      <c r="V740" s="28" t="s">
        <v>1741</v>
      </c>
    </row>
    <row r="741" spans="1:22" ht="18" customHeight="1" x14ac:dyDescent="0.25">
      <c r="A741" s="7" t="s">
        <v>1600</v>
      </c>
      <c r="B741" s="4" t="s">
        <v>2970</v>
      </c>
      <c r="C741" s="5" t="s">
        <v>1417</v>
      </c>
      <c r="D741" s="27" t="s">
        <v>0</v>
      </c>
      <c r="E741" s="36" t="s">
        <v>1601</v>
      </c>
      <c r="F741" s="29">
        <v>9</v>
      </c>
      <c r="G741" s="9" t="s">
        <v>1609</v>
      </c>
      <c r="H741" s="30" t="s">
        <v>2504</v>
      </c>
      <c r="I741" s="31">
        <f t="shared" si="390"/>
        <v>1332</v>
      </c>
      <c r="J741" s="31">
        <f t="shared" si="391"/>
        <v>55800</v>
      </c>
      <c r="K741" s="31">
        <f t="shared" si="392"/>
        <v>6922800</v>
      </c>
      <c r="Q741" s="9"/>
      <c r="R741" s="9"/>
      <c r="S741" s="9"/>
      <c r="U741" s="28" t="s">
        <v>2400</v>
      </c>
      <c r="V741" s="28" t="s">
        <v>1850</v>
      </c>
    </row>
    <row r="742" spans="1:22" ht="18" customHeight="1" x14ac:dyDescent="0.25">
      <c r="A742" s="7" t="s">
        <v>1600</v>
      </c>
      <c r="B742" s="4" t="s">
        <v>2971</v>
      </c>
      <c r="C742" s="5" t="s">
        <v>1418</v>
      </c>
      <c r="D742" s="27" t="s">
        <v>0</v>
      </c>
      <c r="E742" s="36" t="s">
        <v>1601</v>
      </c>
      <c r="F742" s="29">
        <v>9</v>
      </c>
      <c r="G742" s="9" t="s">
        <v>1609</v>
      </c>
      <c r="H742" s="30" t="s">
        <v>2504</v>
      </c>
      <c r="I742" s="31">
        <f t="shared" si="390"/>
        <v>1332</v>
      </c>
      <c r="J742" s="31">
        <f t="shared" si="391"/>
        <v>55800</v>
      </c>
      <c r="K742" s="31">
        <f t="shared" si="392"/>
        <v>6922800</v>
      </c>
      <c r="Q742" s="9"/>
      <c r="R742" s="9"/>
      <c r="S742" s="9"/>
      <c r="U742" s="28" t="s">
        <v>2401</v>
      </c>
      <c r="V742" s="28" t="s">
        <v>1850</v>
      </c>
    </row>
    <row r="743" spans="1:22" ht="18" customHeight="1" x14ac:dyDescent="0.25">
      <c r="A743" s="7" t="s">
        <v>1600</v>
      </c>
      <c r="B743" s="4" t="s">
        <v>2972</v>
      </c>
      <c r="C743" s="5" t="s">
        <v>1419</v>
      </c>
      <c r="F743" s="29" t="s">
        <v>1608</v>
      </c>
      <c r="I743" s="39"/>
      <c r="J743" s="39"/>
      <c r="K743" s="39"/>
      <c r="Q743" s="9"/>
      <c r="R743" s="9"/>
      <c r="S743" s="9"/>
      <c r="U743" s="28" t="e">
        <f>VLOOKUP(#REF!,#REF!,3,FALSE)</f>
        <v>#REF!</v>
      </c>
      <c r="V743" s="28" t="e">
        <f>VLOOKUP(#REF!,#REF!,4,FALSE)</f>
        <v>#REF!</v>
      </c>
    </row>
    <row r="744" spans="1:22" ht="18" customHeight="1" x14ac:dyDescent="0.25">
      <c r="A744" s="7" t="s">
        <v>1600</v>
      </c>
      <c r="B744" s="4" t="s">
        <v>2973</v>
      </c>
      <c r="C744" s="5" t="s">
        <v>1420</v>
      </c>
      <c r="F744" s="29" t="s">
        <v>1608</v>
      </c>
      <c r="I744" s="39"/>
      <c r="J744" s="39"/>
      <c r="K744" s="39"/>
      <c r="Q744" s="9"/>
      <c r="R744" s="9"/>
      <c r="S744" s="9"/>
      <c r="U744" s="28" t="e">
        <f>VLOOKUP(#REF!,#REF!,3,FALSE)</f>
        <v>#REF!</v>
      </c>
      <c r="V744" s="28" t="e">
        <f>VLOOKUP(#REF!,#REF!,4,FALSE)</f>
        <v>#REF!</v>
      </c>
    </row>
    <row r="745" spans="1:22" ht="18" customHeight="1" x14ac:dyDescent="0.25">
      <c r="A745" s="7" t="s">
        <v>1600</v>
      </c>
      <c r="B745" s="4" t="s">
        <v>2974</v>
      </c>
      <c r="C745" s="5" t="s">
        <v>1421</v>
      </c>
      <c r="D745" s="27" t="s">
        <v>0</v>
      </c>
      <c r="E745" s="36" t="s">
        <v>1601</v>
      </c>
      <c r="F745" s="29">
        <v>9</v>
      </c>
      <c r="G745" s="9" t="s">
        <v>1609</v>
      </c>
      <c r="H745" s="30" t="s">
        <v>2504</v>
      </c>
      <c r="I745" s="31">
        <f t="shared" ref="I745:I747" si="393">F745/0.0025*0.37</f>
        <v>1332</v>
      </c>
      <c r="J745" s="31">
        <f t="shared" ref="J745:J747" si="394">F745/0.0025*15.5</f>
        <v>55800</v>
      </c>
      <c r="K745" s="31">
        <f t="shared" ref="K745:K747" si="395">F745/0.0025*1923</f>
        <v>6922800</v>
      </c>
      <c r="Q745" s="9"/>
      <c r="R745" s="9"/>
      <c r="S745" s="9"/>
      <c r="U745" s="28" t="s">
        <v>2403</v>
      </c>
      <c r="V745" s="28" t="s">
        <v>2402</v>
      </c>
    </row>
    <row r="746" spans="1:22" ht="18" customHeight="1" x14ac:dyDescent="0.25">
      <c r="A746" s="7" t="s">
        <v>1600</v>
      </c>
      <c r="B746" s="4" t="s">
        <v>2975</v>
      </c>
      <c r="C746" s="5" t="s">
        <v>1422</v>
      </c>
      <c r="D746" s="27" t="s">
        <v>0</v>
      </c>
      <c r="E746" s="36" t="s">
        <v>1601</v>
      </c>
      <c r="F746" s="29">
        <v>9</v>
      </c>
      <c r="G746" s="9" t="s">
        <v>1609</v>
      </c>
      <c r="H746" s="30" t="s">
        <v>2504</v>
      </c>
      <c r="I746" s="31">
        <f t="shared" si="393"/>
        <v>1332</v>
      </c>
      <c r="J746" s="31">
        <f t="shared" si="394"/>
        <v>55800</v>
      </c>
      <c r="K746" s="31">
        <f t="shared" si="395"/>
        <v>6922800</v>
      </c>
      <c r="Q746" s="9"/>
      <c r="R746" s="9"/>
      <c r="S746" s="9"/>
      <c r="U746" s="28" t="s">
        <v>2404</v>
      </c>
      <c r="V746" s="28" t="s">
        <v>1850</v>
      </c>
    </row>
    <row r="747" spans="1:22" ht="18" customHeight="1" x14ac:dyDescent="0.25">
      <c r="A747" s="7" t="s">
        <v>1600</v>
      </c>
      <c r="B747" s="4" t="s">
        <v>2976</v>
      </c>
      <c r="C747" s="5" t="s">
        <v>1423</v>
      </c>
      <c r="D747" s="27" t="s">
        <v>0</v>
      </c>
      <c r="E747" s="36" t="s">
        <v>1601</v>
      </c>
      <c r="F747" s="29">
        <v>9</v>
      </c>
      <c r="G747" s="9" t="s">
        <v>1609</v>
      </c>
      <c r="H747" s="30" t="s">
        <v>2504</v>
      </c>
      <c r="I747" s="31">
        <f t="shared" si="393"/>
        <v>1332</v>
      </c>
      <c r="J747" s="31">
        <f t="shared" si="394"/>
        <v>55800</v>
      </c>
      <c r="K747" s="31">
        <f t="shared" si="395"/>
        <v>6922800</v>
      </c>
      <c r="Q747" s="9"/>
      <c r="R747" s="9"/>
      <c r="S747" s="9"/>
      <c r="U747" s="28" t="s">
        <v>2405</v>
      </c>
      <c r="V747" s="28" t="s">
        <v>2402</v>
      </c>
    </row>
    <row r="748" spans="1:22" ht="18" customHeight="1" x14ac:dyDescent="0.25">
      <c r="A748" s="7" t="s">
        <v>1598</v>
      </c>
      <c r="B748" s="4" t="s">
        <v>2977</v>
      </c>
      <c r="C748" s="5" t="s">
        <v>160</v>
      </c>
      <c r="F748" s="29" t="s">
        <v>1608</v>
      </c>
      <c r="I748" s="39"/>
      <c r="J748" s="39"/>
      <c r="K748" s="39"/>
      <c r="Q748" s="9"/>
      <c r="R748" s="9"/>
      <c r="S748" s="9"/>
      <c r="U748" s="28" t="e">
        <f>VLOOKUP(#REF!,#REF!,3,FALSE)</f>
        <v>#REF!</v>
      </c>
      <c r="V748" s="28" t="e">
        <f>VLOOKUP(#REF!,#REF!,4,FALSE)</f>
        <v>#REF!</v>
      </c>
    </row>
    <row r="749" spans="1:22" ht="18" customHeight="1" x14ac:dyDescent="0.25">
      <c r="A749" s="7" t="s">
        <v>1594</v>
      </c>
      <c r="B749" s="4" t="s">
        <v>2978</v>
      </c>
      <c r="C749" s="5" t="s">
        <v>1424</v>
      </c>
      <c r="F749" s="29" t="s">
        <v>1608</v>
      </c>
      <c r="I749" s="39"/>
      <c r="J749" s="39"/>
      <c r="K749" s="39"/>
      <c r="Q749" s="9"/>
      <c r="R749" s="9"/>
      <c r="S749" s="9"/>
      <c r="U749" s="28" t="e">
        <f>VLOOKUP(#REF!,#REF!,3,FALSE)</f>
        <v>#REF!</v>
      </c>
      <c r="V749" s="28" t="e">
        <f>VLOOKUP(#REF!,#REF!,4,FALSE)</f>
        <v>#REF!</v>
      </c>
    </row>
    <row r="750" spans="1:22" ht="18" customHeight="1" x14ac:dyDescent="0.25">
      <c r="A750" s="7" t="s">
        <v>1594</v>
      </c>
      <c r="B750" s="4" t="s">
        <v>2979</v>
      </c>
      <c r="C750" s="5" t="s">
        <v>1425</v>
      </c>
      <c r="D750" s="27" t="s">
        <v>1571</v>
      </c>
      <c r="E750" s="28" t="s">
        <v>1572</v>
      </c>
      <c r="F750" s="29" t="s">
        <v>46</v>
      </c>
      <c r="H750" s="30" t="s">
        <v>1573</v>
      </c>
      <c r="I750" s="39"/>
      <c r="J750" s="39"/>
      <c r="K750" s="39"/>
      <c r="N750" s="9" t="s">
        <v>46</v>
      </c>
      <c r="P750" s="30" t="s">
        <v>1573</v>
      </c>
      <c r="Q750" s="9"/>
      <c r="R750" s="9"/>
      <c r="S750" s="9"/>
      <c r="U750" s="28">
        <v>0</v>
      </c>
      <c r="V750" s="28">
        <v>0</v>
      </c>
    </row>
    <row r="751" spans="1:22" ht="18" customHeight="1" x14ac:dyDescent="0.25">
      <c r="A751" s="7" t="s">
        <v>1594</v>
      </c>
      <c r="B751" s="4" t="s">
        <v>2980</v>
      </c>
      <c r="C751" s="5" t="s">
        <v>1165</v>
      </c>
      <c r="F751" s="29" t="s">
        <v>1608</v>
      </c>
      <c r="I751" s="39"/>
      <c r="J751" s="39"/>
      <c r="K751" s="39"/>
      <c r="Q751" s="9"/>
      <c r="R751" s="9"/>
      <c r="S751" s="9"/>
      <c r="U751" s="28">
        <v>0</v>
      </c>
      <c r="V751" s="28">
        <v>0</v>
      </c>
    </row>
    <row r="752" spans="1:22" ht="18" customHeight="1" x14ac:dyDescent="0.25">
      <c r="A752" s="7" t="s">
        <v>1659</v>
      </c>
      <c r="B752" s="4" t="s">
        <v>2981</v>
      </c>
      <c r="C752" s="5" t="s">
        <v>1426</v>
      </c>
      <c r="D752" s="27" t="s">
        <v>1571</v>
      </c>
      <c r="E752" s="28" t="s">
        <v>1572</v>
      </c>
      <c r="F752" s="38">
        <v>0.66</v>
      </c>
      <c r="G752" s="9" t="s">
        <v>2508</v>
      </c>
      <c r="H752" s="30" t="s">
        <v>1573</v>
      </c>
      <c r="I752" s="31">
        <f t="shared" ref="I752:I753" si="396">F752*1000/0.0025*0.37</f>
        <v>97680</v>
      </c>
      <c r="J752" s="31">
        <f t="shared" ref="J752:J753" si="397">F752*1000/0.0025*15.5</f>
        <v>4092000</v>
      </c>
      <c r="K752" s="31">
        <f t="shared" ref="K752:K753" si="398">F752*1000/0.0025*1923</f>
        <v>507672000</v>
      </c>
      <c r="N752" s="28" t="s">
        <v>177</v>
      </c>
      <c r="P752" s="30" t="s">
        <v>1573</v>
      </c>
      <c r="Q752" s="9"/>
      <c r="R752" s="9"/>
      <c r="S752" s="9"/>
      <c r="T752" s="33" t="s">
        <v>1426</v>
      </c>
      <c r="U752" s="28" t="s">
        <v>2406</v>
      </c>
      <c r="V752" s="28" t="s">
        <v>2117</v>
      </c>
    </row>
    <row r="753" spans="1:22" ht="18" customHeight="1" x14ac:dyDescent="0.25">
      <c r="A753" s="7" t="s">
        <v>1659</v>
      </c>
      <c r="B753" s="6" t="s">
        <v>1427</v>
      </c>
      <c r="C753" s="5" t="s">
        <v>1428</v>
      </c>
      <c r="D753" s="27" t="s">
        <v>1571</v>
      </c>
      <c r="E753" s="28" t="s">
        <v>1587</v>
      </c>
      <c r="F753" s="34">
        <v>50</v>
      </c>
      <c r="G753" s="28" t="s">
        <v>2508</v>
      </c>
      <c r="H753" s="30" t="s">
        <v>1573</v>
      </c>
      <c r="I753" s="31">
        <f t="shared" si="396"/>
        <v>7400000</v>
      </c>
      <c r="J753" s="31">
        <f t="shared" si="397"/>
        <v>310000000</v>
      </c>
      <c r="K753" s="31">
        <f t="shared" si="398"/>
        <v>38460000000</v>
      </c>
      <c r="Q753" s="9"/>
      <c r="R753" s="9"/>
      <c r="S753" s="9"/>
      <c r="U753" s="28">
        <v>0</v>
      </c>
      <c r="V753" s="28">
        <v>0</v>
      </c>
    </row>
    <row r="754" spans="1:22" ht="18" customHeight="1" x14ac:dyDescent="0.25">
      <c r="A754" s="7" t="s">
        <v>1659</v>
      </c>
      <c r="B754" s="6" t="s">
        <v>1429</v>
      </c>
      <c r="C754" s="5" t="s">
        <v>1430</v>
      </c>
      <c r="D754" s="27" t="s">
        <v>1571</v>
      </c>
      <c r="F754" s="29" t="s">
        <v>10</v>
      </c>
      <c r="H754" s="30" t="s">
        <v>1573</v>
      </c>
      <c r="I754" s="39"/>
      <c r="J754" s="39"/>
      <c r="K754" s="39"/>
      <c r="N754" s="28" t="s">
        <v>15</v>
      </c>
      <c r="P754" s="30" t="s">
        <v>1573</v>
      </c>
      <c r="Q754" s="9"/>
      <c r="R754" s="9"/>
      <c r="S754" s="9"/>
      <c r="T754" s="33" t="s">
        <v>1430</v>
      </c>
      <c r="U754" s="28" t="s">
        <v>2407</v>
      </c>
      <c r="V754" s="28" t="s">
        <v>2124</v>
      </c>
    </row>
    <row r="755" spans="1:22" ht="18" customHeight="1" x14ac:dyDescent="0.25">
      <c r="A755" s="7" t="s">
        <v>1659</v>
      </c>
      <c r="B755" s="4" t="s">
        <v>2982</v>
      </c>
      <c r="C755" s="5" t="s">
        <v>1431</v>
      </c>
      <c r="D755" s="27" t="s">
        <v>0</v>
      </c>
      <c r="E755" s="28" t="s">
        <v>1599</v>
      </c>
      <c r="F755" s="29">
        <v>30</v>
      </c>
      <c r="G755" s="9" t="s">
        <v>1609</v>
      </c>
      <c r="H755" s="30" t="s">
        <v>2504</v>
      </c>
      <c r="I755" s="31">
        <f>F755/0.0025*0.37</f>
        <v>4440</v>
      </c>
      <c r="J755" s="31">
        <f>F755/0.0025*15.5</f>
        <v>186000</v>
      </c>
      <c r="K755" s="31">
        <f>F755/0.0025*1923</f>
        <v>23076000</v>
      </c>
      <c r="Q755" s="9"/>
      <c r="R755" s="9"/>
      <c r="S755" s="9"/>
      <c r="U755" s="28" t="s">
        <v>2408</v>
      </c>
      <c r="V755" s="28" t="s">
        <v>2124</v>
      </c>
    </row>
    <row r="756" spans="1:22" ht="18" customHeight="1" x14ac:dyDescent="0.25">
      <c r="A756" s="7" t="s">
        <v>1659</v>
      </c>
      <c r="B756" s="6" t="s">
        <v>1432</v>
      </c>
      <c r="C756" s="5" t="s">
        <v>1433</v>
      </c>
      <c r="D756" s="27" t="s">
        <v>1571</v>
      </c>
      <c r="E756" s="28" t="s">
        <v>1572</v>
      </c>
      <c r="F756" s="38">
        <v>10.5</v>
      </c>
      <c r="G756" s="28" t="s">
        <v>2508</v>
      </c>
      <c r="H756" s="30" t="s">
        <v>1573</v>
      </c>
      <c r="I756" s="31">
        <f>F756*1000/0.0025*0.37</f>
        <v>1554000</v>
      </c>
      <c r="J756" s="31">
        <f>F756*1000/0.0025*15.5</f>
        <v>65100000</v>
      </c>
      <c r="K756" s="31">
        <f>F756*1000/0.0025*1923</f>
        <v>8076600000</v>
      </c>
      <c r="N756" s="28" t="s">
        <v>15</v>
      </c>
      <c r="P756" s="30" t="s">
        <v>1573</v>
      </c>
      <c r="Q756" s="9"/>
      <c r="R756" s="9"/>
      <c r="S756" s="9"/>
      <c r="T756" s="33" t="s">
        <v>1433</v>
      </c>
      <c r="U756" s="28" t="s">
        <v>2409</v>
      </c>
      <c r="V756" s="28" t="s">
        <v>2113</v>
      </c>
    </row>
    <row r="757" spans="1:22" ht="18" customHeight="1" x14ac:dyDescent="0.25">
      <c r="A757" s="7" t="s">
        <v>1639</v>
      </c>
      <c r="B757" s="4" t="s">
        <v>2983</v>
      </c>
      <c r="C757" s="5" t="s">
        <v>1434</v>
      </c>
      <c r="D757" s="27" t="s">
        <v>1571</v>
      </c>
      <c r="F757" s="29" t="s">
        <v>46</v>
      </c>
      <c r="H757" s="30" t="s">
        <v>1573</v>
      </c>
      <c r="I757" s="39"/>
      <c r="J757" s="39"/>
      <c r="K757" s="39"/>
      <c r="N757" s="9" t="s">
        <v>46</v>
      </c>
      <c r="P757" s="30" t="s">
        <v>1573</v>
      </c>
      <c r="Q757" s="9"/>
      <c r="R757" s="9"/>
      <c r="S757" s="9"/>
      <c r="U757" s="28" t="s">
        <v>2410</v>
      </c>
      <c r="V757" s="28" t="s">
        <v>1700</v>
      </c>
    </row>
    <row r="758" spans="1:22" ht="18" customHeight="1" x14ac:dyDescent="0.25">
      <c r="A758" s="7" t="s">
        <v>1582</v>
      </c>
      <c r="B758" s="4" t="s">
        <v>2984</v>
      </c>
      <c r="C758" s="5" t="s">
        <v>1435</v>
      </c>
      <c r="D758" s="27" t="s">
        <v>1571</v>
      </c>
      <c r="E758" s="28" t="s">
        <v>1572</v>
      </c>
      <c r="F758" s="38">
        <v>5</v>
      </c>
      <c r="G758" s="28" t="s">
        <v>2508</v>
      </c>
      <c r="H758" s="30" t="s">
        <v>1573</v>
      </c>
      <c r="I758" s="31">
        <f t="shared" ref="I758:I761" si="399">F758*1000/0.0025*0.37</f>
        <v>740000</v>
      </c>
      <c r="J758" s="31">
        <f t="shared" ref="J758:J761" si="400">F758*1000/0.0025*15.5</f>
        <v>31000000</v>
      </c>
      <c r="K758" s="31">
        <f t="shared" ref="K758:K761" si="401">F758*1000/0.0025*1923</f>
        <v>3846000000</v>
      </c>
      <c r="N758" s="9" t="s">
        <v>46</v>
      </c>
      <c r="P758" s="30" t="s">
        <v>1573</v>
      </c>
      <c r="Q758" s="9"/>
      <c r="R758" s="9"/>
      <c r="S758" s="9"/>
      <c r="T758" s="33" t="s">
        <v>1435</v>
      </c>
      <c r="U758" s="28" t="s">
        <v>2411</v>
      </c>
      <c r="V758" s="28" t="s">
        <v>2412</v>
      </c>
    </row>
    <row r="759" spans="1:22" ht="18" customHeight="1" x14ac:dyDescent="0.25">
      <c r="A759" s="7" t="s">
        <v>1607</v>
      </c>
      <c r="B759" s="6" t="s">
        <v>1436</v>
      </c>
      <c r="C759" s="5" t="s">
        <v>1437</v>
      </c>
      <c r="D759" s="27" t="s">
        <v>1571</v>
      </c>
      <c r="E759" s="28" t="s">
        <v>1572</v>
      </c>
      <c r="F759" s="38">
        <v>6.25</v>
      </c>
      <c r="G759" s="28" t="s">
        <v>2508</v>
      </c>
      <c r="H759" s="30" t="s">
        <v>1573</v>
      </c>
      <c r="I759" s="31">
        <f t="shared" si="399"/>
        <v>925000</v>
      </c>
      <c r="J759" s="31">
        <f t="shared" si="400"/>
        <v>38750000</v>
      </c>
      <c r="K759" s="31">
        <f t="shared" si="401"/>
        <v>4807500000</v>
      </c>
      <c r="N759" s="9" t="s">
        <v>46</v>
      </c>
      <c r="P759" s="30" t="s">
        <v>1573</v>
      </c>
      <c r="Q759" s="9"/>
      <c r="R759" s="9" t="s">
        <v>1437</v>
      </c>
      <c r="S759" s="9"/>
      <c r="U759" s="28" t="s">
        <v>2413</v>
      </c>
      <c r="V759" s="28" t="s">
        <v>2414</v>
      </c>
    </row>
    <row r="760" spans="1:22" ht="18" customHeight="1" x14ac:dyDescent="0.25">
      <c r="A760" s="7" t="s">
        <v>1607</v>
      </c>
      <c r="B760" s="4" t="s">
        <v>2985</v>
      </c>
      <c r="C760" s="5" t="s">
        <v>1438</v>
      </c>
      <c r="D760" s="27" t="s">
        <v>1571</v>
      </c>
      <c r="E760" s="28" t="s">
        <v>1572</v>
      </c>
      <c r="F760" s="34">
        <v>7.1</v>
      </c>
      <c r="G760" s="28" t="s">
        <v>2508</v>
      </c>
      <c r="H760" s="30" t="s">
        <v>1573</v>
      </c>
      <c r="I760" s="31">
        <f t="shared" si="399"/>
        <v>1050800</v>
      </c>
      <c r="J760" s="31">
        <f t="shared" si="400"/>
        <v>44020000</v>
      </c>
      <c r="K760" s="31">
        <f t="shared" si="401"/>
        <v>5461320000</v>
      </c>
      <c r="N760" s="9" t="s">
        <v>46</v>
      </c>
      <c r="P760" s="30" t="s">
        <v>1573</v>
      </c>
      <c r="Q760" s="9"/>
      <c r="R760" s="9"/>
      <c r="S760" s="9"/>
      <c r="U760" s="28" t="s">
        <v>2415</v>
      </c>
      <c r="V760" s="28" t="s">
        <v>2416</v>
      </c>
    </row>
    <row r="761" spans="1:22" ht="18" customHeight="1" x14ac:dyDescent="0.25">
      <c r="A761" s="7" t="s">
        <v>1607</v>
      </c>
      <c r="B761" s="4" t="s">
        <v>2986</v>
      </c>
      <c r="C761" s="5" t="s">
        <v>1439</v>
      </c>
      <c r="D761" s="27" t="s">
        <v>1578</v>
      </c>
      <c r="E761" s="28" t="s">
        <v>1579</v>
      </c>
      <c r="F761" s="34">
        <v>0.5</v>
      </c>
      <c r="G761" s="28" t="s">
        <v>2508</v>
      </c>
      <c r="H761" s="30" t="s">
        <v>1573</v>
      </c>
      <c r="I761" s="31">
        <f t="shared" si="399"/>
        <v>74000</v>
      </c>
      <c r="J761" s="31">
        <f t="shared" si="400"/>
        <v>3100000</v>
      </c>
      <c r="K761" s="31">
        <f t="shared" si="401"/>
        <v>384600000</v>
      </c>
      <c r="Q761" s="9"/>
      <c r="R761" s="9"/>
      <c r="S761" s="9"/>
      <c r="U761" s="28" t="s">
        <v>2417</v>
      </c>
      <c r="V761" s="28" t="s">
        <v>2418</v>
      </c>
    </row>
    <row r="762" spans="1:22" ht="18" customHeight="1" x14ac:dyDescent="0.25">
      <c r="A762" s="7" t="s">
        <v>1580</v>
      </c>
      <c r="B762" s="4" t="s">
        <v>2987</v>
      </c>
      <c r="C762" s="5" t="s">
        <v>1440</v>
      </c>
      <c r="D762" s="27" t="s">
        <v>1571</v>
      </c>
      <c r="F762" s="29" t="s">
        <v>10</v>
      </c>
      <c r="H762" s="30" t="s">
        <v>1573</v>
      </c>
      <c r="I762" s="39"/>
      <c r="J762" s="39"/>
      <c r="K762" s="39"/>
      <c r="N762" s="9" t="s">
        <v>46</v>
      </c>
      <c r="P762" s="30" t="s">
        <v>1573</v>
      </c>
      <c r="Q762" s="9"/>
      <c r="R762" s="9"/>
      <c r="S762" s="9"/>
      <c r="T762" s="33" t="s">
        <v>1440</v>
      </c>
      <c r="U762" s="28" t="s">
        <v>2419</v>
      </c>
      <c r="V762" s="28" t="s">
        <v>2420</v>
      </c>
    </row>
    <row r="763" spans="1:22" ht="18" customHeight="1" x14ac:dyDescent="0.25">
      <c r="A763" s="7" t="s">
        <v>1580</v>
      </c>
      <c r="B763" s="4" t="s">
        <v>2988</v>
      </c>
      <c r="C763" s="5" t="s">
        <v>1441</v>
      </c>
      <c r="F763" s="29" t="s">
        <v>1608</v>
      </c>
      <c r="H763" s="30" t="s">
        <v>1573</v>
      </c>
      <c r="I763" s="39"/>
      <c r="J763" s="39"/>
      <c r="K763" s="39"/>
      <c r="Q763" s="9"/>
      <c r="R763" s="9"/>
      <c r="S763" s="9"/>
      <c r="U763" s="28">
        <v>0</v>
      </c>
      <c r="V763" s="28">
        <v>0</v>
      </c>
    </row>
    <row r="764" spans="1:22" ht="18" customHeight="1" x14ac:dyDescent="0.25">
      <c r="A764" s="7" t="s">
        <v>1586</v>
      </c>
      <c r="B764" s="6" t="s">
        <v>1442</v>
      </c>
      <c r="C764" s="5" t="s">
        <v>1443</v>
      </c>
      <c r="D764" s="27" t="s">
        <v>1571</v>
      </c>
      <c r="F764" s="29" t="s">
        <v>10</v>
      </c>
      <c r="H764" s="30" t="s">
        <v>1573</v>
      </c>
      <c r="I764" s="39"/>
      <c r="J764" s="39"/>
      <c r="K764" s="39"/>
      <c r="N764" s="9" t="s">
        <v>46</v>
      </c>
      <c r="P764" s="30" t="s">
        <v>1573</v>
      </c>
      <c r="Q764" s="9"/>
      <c r="R764" s="9"/>
      <c r="S764" s="9"/>
      <c r="U764" s="28" t="s">
        <v>2421</v>
      </c>
      <c r="V764" s="28" t="s">
        <v>1982</v>
      </c>
    </row>
    <row r="765" spans="1:22" ht="18" customHeight="1" x14ac:dyDescent="0.25">
      <c r="A765" s="7" t="s">
        <v>1586</v>
      </c>
      <c r="B765" s="4" t="s">
        <v>2989</v>
      </c>
      <c r="C765" s="5" t="s">
        <v>1444</v>
      </c>
      <c r="D765" s="27" t="s">
        <v>1571</v>
      </c>
      <c r="F765" s="29" t="s">
        <v>10</v>
      </c>
      <c r="H765" s="30" t="s">
        <v>1573</v>
      </c>
      <c r="I765" s="39"/>
      <c r="J765" s="39"/>
      <c r="K765" s="39"/>
      <c r="N765" s="9" t="s">
        <v>10</v>
      </c>
      <c r="P765" s="30" t="s">
        <v>1573</v>
      </c>
      <c r="Q765" s="9"/>
      <c r="R765" s="9"/>
      <c r="S765" s="9"/>
      <c r="U765" s="28" t="s">
        <v>2422</v>
      </c>
      <c r="V765" s="28" t="s">
        <v>2423</v>
      </c>
    </row>
    <row r="766" spans="1:22" ht="18" customHeight="1" x14ac:dyDescent="0.25">
      <c r="A766" s="7" t="s">
        <v>1586</v>
      </c>
      <c r="B766" s="6" t="s">
        <v>1445</v>
      </c>
      <c r="C766" s="5" t="s">
        <v>1446</v>
      </c>
      <c r="D766" s="27" t="s">
        <v>1571</v>
      </c>
      <c r="E766" s="28" t="s">
        <v>1572</v>
      </c>
      <c r="F766" s="38">
        <v>5</v>
      </c>
      <c r="G766" s="28" t="s">
        <v>2508</v>
      </c>
      <c r="H766" s="30" t="s">
        <v>1573</v>
      </c>
      <c r="I766" s="31">
        <f>F766*1000/0.0025*0.37</f>
        <v>740000</v>
      </c>
      <c r="J766" s="31">
        <f>F766*1000/0.0025*15.5</f>
        <v>31000000</v>
      </c>
      <c r="K766" s="31">
        <f>F766*1000/0.0025*1923</f>
        <v>3846000000</v>
      </c>
      <c r="N766" s="28" t="s">
        <v>15</v>
      </c>
      <c r="P766" s="30" t="s">
        <v>1573</v>
      </c>
      <c r="Q766" s="9"/>
      <c r="R766" s="9"/>
      <c r="S766" s="9"/>
      <c r="T766" s="33" t="s">
        <v>1446</v>
      </c>
      <c r="U766" s="28" t="s">
        <v>2424</v>
      </c>
      <c r="V766" s="28" t="s">
        <v>2425</v>
      </c>
    </row>
    <row r="767" spans="1:22" ht="18" customHeight="1" x14ac:dyDescent="0.25">
      <c r="A767" s="7" t="s">
        <v>1586</v>
      </c>
      <c r="B767" s="4" t="s">
        <v>2990</v>
      </c>
      <c r="C767" s="5" t="s">
        <v>1447</v>
      </c>
      <c r="D767" s="27" t="s">
        <v>0</v>
      </c>
      <c r="E767" s="28" t="s">
        <v>1599</v>
      </c>
      <c r="F767" s="29">
        <v>30</v>
      </c>
      <c r="G767" s="9" t="s">
        <v>1609</v>
      </c>
      <c r="H767" s="30" t="s">
        <v>1573</v>
      </c>
      <c r="I767" s="31">
        <f t="shared" ref="I767:I770" si="402">F767/0.0025*0.37</f>
        <v>4440</v>
      </c>
      <c r="J767" s="31">
        <f t="shared" ref="J767:J770" si="403">F767/0.0025*15.5</f>
        <v>186000</v>
      </c>
      <c r="K767" s="31">
        <f t="shared" ref="K767:K770" si="404">F767/0.0025*1923</f>
        <v>23076000</v>
      </c>
      <c r="Q767" s="9"/>
      <c r="R767" s="9"/>
      <c r="S767" s="9"/>
      <c r="U767" s="28" t="s">
        <v>2426</v>
      </c>
      <c r="V767" s="28" t="s">
        <v>2427</v>
      </c>
    </row>
    <row r="768" spans="1:22" ht="18" customHeight="1" x14ac:dyDescent="0.25">
      <c r="A768" s="7" t="s">
        <v>1586</v>
      </c>
      <c r="B768" s="6" t="s">
        <v>1448</v>
      </c>
      <c r="C768" s="5" t="s">
        <v>1449</v>
      </c>
      <c r="D768" s="27" t="s">
        <v>0</v>
      </c>
      <c r="E768" s="28" t="s">
        <v>1599</v>
      </c>
      <c r="F768" s="29">
        <v>30</v>
      </c>
      <c r="G768" s="9" t="s">
        <v>1609</v>
      </c>
      <c r="H768" s="30" t="s">
        <v>1573</v>
      </c>
      <c r="I768" s="31">
        <f t="shared" si="402"/>
        <v>4440</v>
      </c>
      <c r="J768" s="31">
        <f t="shared" si="403"/>
        <v>186000</v>
      </c>
      <c r="K768" s="31">
        <f t="shared" si="404"/>
        <v>23076000</v>
      </c>
      <c r="Q768" s="9"/>
      <c r="R768" s="9"/>
      <c r="S768" s="9"/>
      <c r="U768" s="28" t="s">
        <v>2428</v>
      </c>
      <c r="V768" s="28" t="s">
        <v>1982</v>
      </c>
    </row>
    <row r="769" spans="1:22" ht="18" customHeight="1" x14ac:dyDescent="0.25">
      <c r="A769" s="7" t="s">
        <v>1586</v>
      </c>
      <c r="B769" s="4" t="s">
        <v>2991</v>
      </c>
      <c r="C769" s="5" t="s">
        <v>1450</v>
      </c>
      <c r="D769" s="27" t="s">
        <v>0</v>
      </c>
      <c r="E769" s="28" t="s">
        <v>1599</v>
      </c>
      <c r="F769" s="29">
        <v>30</v>
      </c>
      <c r="G769" s="9" t="s">
        <v>1609</v>
      </c>
      <c r="H769" s="30" t="s">
        <v>1573</v>
      </c>
      <c r="I769" s="31">
        <f t="shared" si="402"/>
        <v>4440</v>
      </c>
      <c r="J769" s="31">
        <f t="shared" si="403"/>
        <v>186000</v>
      </c>
      <c r="K769" s="31">
        <f t="shared" si="404"/>
        <v>23076000</v>
      </c>
      <c r="Q769" s="9"/>
      <c r="R769" s="9"/>
      <c r="S769" s="9"/>
      <c r="U769" s="28" t="s">
        <v>2429</v>
      </c>
      <c r="V769" s="28" t="s">
        <v>2430</v>
      </c>
    </row>
    <row r="770" spans="1:22" ht="18" customHeight="1" x14ac:dyDescent="0.25">
      <c r="A770" s="7" t="s">
        <v>1586</v>
      </c>
      <c r="B770" s="4" t="s">
        <v>2992</v>
      </c>
      <c r="C770" s="5" t="s">
        <v>1451</v>
      </c>
      <c r="D770" s="27" t="s">
        <v>0</v>
      </c>
      <c r="E770" s="28" t="s">
        <v>1599</v>
      </c>
      <c r="F770" s="29">
        <v>30</v>
      </c>
      <c r="G770" s="9" t="s">
        <v>1609</v>
      </c>
      <c r="H770" s="30" t="s">
        <v>1573</v>
      </c>
      <c r="I770" s="31">
        <f t="shared" si="402"/>
        <v>4440</v>
      </c>
      <c r="J770" s="31">
        <f t="shared" si="403"/>
        <v>186000</v>
      </c>
      <c r="K770" s="31">
        <f t="shared" si="404"/>
        <v>23076000</v>
      </c>
      <c r="Q770" s="9"/>
      <c r="R770" s="9"/>
      <c r="S770" s="9"/>
      <c r="U770" s="28" t="s">
        <v>2431</v>
      </c>
      <c r="V770" s="28" t="s">
        <v>2432</v>
      </c>
    </row>
    <row r="771" spans="1:22" ht="18" customHeight="1" x14ac:dyDescent="0.25">
      <c r="A771" s="7" t="s">
        <v>1586</v>
      </c>
      <c r="B771" s="4" t="s">
        <v>2993</v>
      </c>
      <c r="C771" s="5" t="s">
        <v>1452</v>
      </c>
      <c r="D771" s="27" t="s">
        <v>1578</v>
      </c>
      <c r="E771" s="28" t="s">
        <v>1579</v>
      </c>
      <c r="F771" s="34">
        <v>60</v>
      </c>
      <c r="G771" s="28" t="s">
        <v>2508</v>
      </c>
      <c r="H771" s="30" t="s">
        <v>1573</v>
      </c>
      <c r="I771" s="31">
        <f>F771*1000/0.0025*0.37</f>
        <v>8880000</v>
      </c>
      <c r="J771" s="31">
        <f>F771*1000/0.0025*15.5</f>
        <v>372000000</v>
      </c>
      <c r="K771" s="31">
        <f>F771*1000/0.0025*1923</f>
        <v>46152000000</v>
      </c>
      <c r="Q771" s="9"/>
      <c r="R771" s="9"/>
      <c r="S771" s="9"/>
      <c r="U771" s="28" t="s">
        <v>882</v>
      </c>
      <c r="V771" s="28" t="s">
        <v>2106</v>
      </c>
    </row>
    <row r="772" spans="1:22" ht="18" customHeight="1" x14ac:dyDescent="0.25">
      <c r="A772" s="7" t="s">
        <v>1586</v>
      </c>
      <c r="B772" s="6" t="s">
        <v>1453</v>
      </c>
      <c r="C772" s="5" t="s">
        <v>1454</v>
      </c>
      <c r="D772" s="27" t="s">
        <v>1571</v>
      </c>
      <c r="F772" s="29" t="s">
        <v>10</v>
      </c>
      <c r="H772" s="30" t="s">
        <v>1573</v>
      </c>
      <c r="I772" s="39"/>
      <c r="J772" s="39"/>
      <c r="K772" s="39"/>
      <c r="N772" s="28" t="s">
        <v>15</v>
      </c>
      <c r="P772" s="30" t="s">
        <v>1573</v>
      </c>
      <c r="Q772" s="9"/>
      <c r="R772" s="9"/>
      <c r="S772" s="9"/>
      <c r="T772" s="33" t="s">
        <v>1454</v>
      </c>
      <c r="U772" s="28" t="s">
        <v>2433</v>
      </c>
      <c r="V772" s="28" t="s">
        <v>1894</v>
      </c>
    </row>
    <row r="773" spans="1:22" ht="18" customHeight="1" x14ac:dyDescent="0.25">
      <c r="A773" s="7" t="s">
        <v>1586</v>
      </c>
      <c r="B773" s="6" t="s">
        <v>1455</v>
      </c>
      <c r="C773" s="5" t="s">
        <v>1456</v>
      </c>
      <c r="D773" s="27" t="s">
        <v>1578</v>
      </c>
      <c r="E773" s="28" t="s">
        <v>1579</v>
      </c>
      <c r="F773" s="34">
        <v>31</v>
      </c>
      <c r="G773" s="28" t="s">
        <v>2508</v>
      </c>
      <c r="H773" s="30" t="s">
        <v>1573</v>
      </c>
      <c r="I773" s="31">
        <f>F773*1000/0.0025*0.37</f>
        <v>4588000</v>
      </c>
      <c r="J773" s="31">
        <f>F773*1000/0.0025*15.5</f>
        <v>192200000</v>
      </c>
      <c r="K773" s="31">
        <f>F773*1000/0.0025*1923</f>
        <v>23845200000</v>
      </c>
      <c r="Q773" s="9"/>
      <c r="R773" s="9"/>
      <c r="S773" s="9"/>
      <c r="U773" s="28" t="s">
        <v>2434</v>
      </c>
      <c r="V773" s="28" t="s">
        <v>2435</v>
      </c>
    </row>
    <row r="774" spans="1:22" ht="18" customHeight="1" x14ac:dyDescent="0.25">
      <c r="A774" s="7" t="s">
        <v>1586</v>
      </c>
      <c r="B774" s="6" t="s">
        <v>1457</v>
      </c>
      <c r="C774" s="5" t="s">
        <v>1458</v>
      </c>
      <c r="D774" s="27" t="s">
        <v>0</v>
      </c>
      <c r="E774" s="28" t="s">
        <v>1599</v>
      </c>
      <c r="F774" s="29">
        <v>30</v>
      </c>
      <c r="G774" s="9" t="s">
        <v>1609</v>
      </c>
      <c r="H774" s="30" t="s">
        <v>1573</v>
      </c>
      <c r="I774" s="31">
        <f>F774/0.0025*0.37</f>
        <v>4440</v>
      </c>
      <c r="J774" s="31">
        <f>F774/0.0025*15.5</f>
        <v>186000</v>
      </c>
      <c r="K774" s="31">
        <f>F774/0.0025*1923</f>
        <v>23076000</v>
      </c>
      <c r="Q774" s="9"/>
      <c r="R774" s="9"/>
      <c r="S774" s="9"/>
      <c r="U774" s="28" t="s">
        <v>2436</v>
      </c>
      <c r="V774" s="28" t="s">
        <v>2437</v>
      </c>
    </row>
    <row r="775" spans="1:22" ht="18" customHeight="1" x14ac:dyDescent="0.25">
      <c r="A775" s="7" t="s">
        <v>1586</v>
      </c>
      <c r="B775" s="4" t="s">
        <v>2994</v>
      </c>
      <c r="C775" s="5" t="s">
        <v>1459</v>
      </c>
      <c r="D775" s="27" t="s">
        <v>1571</v>
      </c>
      <c r="E775" s="28" t="s">
        <v>1572</v>
      </c>
      <c r="F775" s="38">
        <v>1.25</v>
      </c>
      <c r="G775" s="28" t="s">
        <v>2508</v>
      </c>
      <c r="H775" s="30" t="s">
        <v>1573</v>
      </c>
      <c r="I775" s="31">
        <f t="shared" ref="I775:I776" si="405">F775*1000/0.0025*0.37</f>
        <v>185000</v>
      </c>
      <c r="J775" s="31">
        <f t="shared" ref="J775:J776" si="406">F775*1000/0.0025*15.5</f>
        <v>7750000</v>
      </c>
      <c r="K775" s="31">
        <f t="shared" ref="K775:K776" si="407">F775*1000/0.0025*1923</f>
        <v>961500000</v>
      </c>
      <c r="N775" s="28" t="s">
        <v>86</v>
      </c>
      <c r="P775" s="30" t="s">
        <v>1573</v>
      </c>
      <c r="Q775" s="9"/>
      <c r="R775" s="9"/>
      <c r="S775" s="9"/>
      <c r="U775" s="28" t="e">
        <f>VLOOKUP(#REF!,#REF!,3,FALSE)</f>
        <v>#REF!</v>
      </c>
      <c r="V775" s="28" t="e">
        <f>VLOOKUP(#REF!,#REF!,4,FALSE)</f>
        <v>#REF!</v>
      </c>
    </row>
    <row r="776" spans="1:22" ht="18" customHeight="1" x14ac:dyDescent="0.25">
      <c r="A776" s="7" t="s">
        <v>1586</v>
      </c>
      <c r="B776" s="4" t="s">
        <v>2995</v>
      </c>
      <c r="C776" s="5" t="s">
        <v>1460</v>
      </c>
      <c r="D776" s="27" t="s">
        <v>1571</v>
      </c>
      <c r="E776" s="28" t="s">
        <v>1572</v>
      </c>
      <c r="F776" s="38">
        <v>0.5</v>
      </c>
      <c r="G776" s="28" t="s">
        <v>2508</v>
      </c>
      <c r="H776" s="30" t="s">
        <v>1573</v>
      </c>
      <c r="I776" s="31">
        <f t="shared" si="405"/>
        <v>74000</v>
      </c>
      <c r="J776" s="31">
        <f t="shared" si="406"/>
        <v>3100000</v>
      </c>
      <c r="K776" s="31">
        <f t="shared" si="407"/>
        <v>384600000</v>
      </c>
      <c r="N776" s="28" t="s">
        <v>388</v>
      </c>
      <c r="P776" s="30" t="s">
        <v>1573</v>
      </c>
      <c r="Q776" s="9"/>
      <c r="R776" s="9"/>
      <c r="S776" s="9"/>
      <c r="U776" s="28" t="s">
        <v>2438</v>
      </c>
      <c r="V776" s="28" t="s">
        <v>2107</v>
      </c>
    </row>
    <row r="777" spans="1:22" ht="18" customHeight="1" x14ac:dyDescent="0.25">
      <c r="A777" s="7" t="s">
        <v>1586</v>
      </c>
      <c r="B777" s="6" t="s">
        <v>1461</v>
      </c>
      <c r="C777" s="5" t="s">
        <v>1462</v>
      </c>
      <c r="D777" s="27" t="s">
        <v>1571</v>
      </c>
      <c r="F777" s="29" t="s">
        <v>46</v>
      </c>
      <c r="H777" s="30" t="s">
        <v>1573</v>
      </c>
      <c r="I777" s="39"/>
      <c r="J777" s="39"/>
      <c r="K777" s="39"/>
      <c r="N777" s="28" t="s">
        <v>86</v>
      </c>
      <c r="P777" s="30" t="s">
        <v>1573</v>
      </c>
      <c r="Q777" s="9"/>
      <c r="R777" s="9"/>
      <c r="S777" s="9"/>
      <c r="T777" s="33" t="s">
        <v>1462</v>
      </c>
      <c r="U777" s="28" t="s">
        <v>2439</v>
      </c>
      <c r="V777" s="28" t="s">
        <v>1982</v>
      </c>
    </row>
    <row r="778" spans="1:22" ht="18" customHeight="1" x14ac:dyDescent="0.25">
      <c r="A778" s="7" t="s">
        <v>1586</v>
      </c>
      <c r="B778" s="4" t="s">
        <v>2996</v>
      </c>
      <c r="C778" s="5" t="s">
        <v>1463</v>
      </c>
      <c r="D778" s="27" t="s">
        <v>0</v>
      </c>
      <c r="E778" s="28" t="s">
        <v>1599</v>
      </c>
      <c r="F778" s="29">
        <v>30</v>
      </c>
      <c r="G778" s="9" t="s">
        <v>1609</v>
      </c>
      <c r="H778" s="30" t="s">
        <v>1573</v>
      </c>
      <c r="I778" s="31">
        <f>F778/0.0025*0.37</f>
        <v>4440</v>
      </c>
      <c r="J778" s="31">
        <f>F778/0.0025*15.5</f>
        <v>186000</v>
      </c>
      <c r="K778" s="31">
        <f>F778/0.0025*1923</f>
        <v>23076000</v>
      </c>
      <c r="Q778" s="9"/>
      <c r="R778" s="9"/>
      <c r="S778" s="9"/>
      <c r="U778" s="28" t="s">
        <v>2440</v>
      </c>
      <c r="V778" s="28" t="s">
        <v>2441</v>
      </c>
    </row>
    <row r="779" spans="1:22" ht="18" customHeight="1" x14ac:dyDescent="0.25">
      <c r="A779" s="7" t="s">
        <v>1586</v>
      </c>
      <c r="B779" s="4" t="s">
        <v>2997</v>
      </c>
      <c r="C779" s="5" t="s">
        <v>1464</v>
      </c>
      <c r="F779" s="29" t="s">
        <v>1608</v>
      </c>
      <c r="H779" s="30" t="s">
        <v>1573</v>
      </c>
      <c r="I779" s="39"/>
      <c r="J779" s="39"/>
      <c r="K779" s="39"/>
      <c r="Q779" s="9"/>
      <c r="R779" s="9"/>
      <c r="S779" s="9"/>
      <c r="U779" s="28">
        <v>0</v>
      </c>
      <c r="V779" s="28">
        <v>0</v>
      </c>
    </row>
    <row r="780" spans="1:22" ht="18" customHeight="1" x14ac:dyDescent="0.25">
      <c r="A780" s="7" t="s">
        <v>1586</v>
      </c>
      <c r="B780" s="6" t="s">
        <v>1465</v>
      </c>
      <c r="C780" s="5" t="s">
        <v>1466</v>
      </c>
      <c r="D780" s="27" t="s">
        <v>0</v>
      </c>
      <c r="E780" s="28" t="s">
        <v>1599</v>
      </c>
      <c r="F780" s="29">
        <v>30</v>
      </c>
      <c r="G780" s="9" t="s">
        <v>1609</v>
      </c>
      <c r="H780" s="30" t="s">
        <v>1573</v>
      </c>
      <c r="I780" s="31">
        <f t="shared" ref="I780:I781" si="408">F780/0.0025*0.37</f>
        <v>4440</v>
      </c>
      <c r="J780" s="31">
        <f t="shared" ref="J780:J781" si="409">F780/0.0025*15.5</f>
        <v>186000</v>
      </c>
      <c r="K780" s="31">
        <f t="shared" ref="K780:K781" si="410">F780/0.0025*1923</f>
        <v>23076000</v>
      </c>
      <c r="Q780" s="9"/>
      <c r="R780" s="9"/>
      <c r="S780" s="9"/>
      <c r="U780" s="28" t="s">
        <v>2442</v>
      </c>
      <c r="V780" s="28" t="s">
        <v>2427</v>
      </c>
    </row>
    <row r="781" spans="1:22" ht="18" customHeight="1" x14ac:dyDescent="0.25">
      <c r="A781" s="7" t="s">
        <v>1586</v>
      </c>
      <c r="B781" s="4" t="s">
        <v>2998</v>
      </c>
      <c r="C781" s="5" t="s">
        <v>1467</v>
      </c>
      <c r="D781" s="27" t="s">
        <v>0</v>
      </c>
      <c r="E781" s="28" t="s">
        <v>1599</v>
      </c>
      <c r="F781" s="29">
        <v>30</v>
      </c>
      <c r="G781" s="9" t="s">
        <v>1609</v>
      </c>
      <c r="H781" s="30" t="s">
        <v>1573</v>
      </c>
      <c r="I781" s="31">
        <f t="shared" si="408"/>
        <v>4440</v>
      </c>
      <c r="J781" s="31">
        <f t="shared" si="409"/>
        <v>186000</v>
      </c>
      <c r="K781" s="31">
        <f t="shared" si="410"/>
        <v>23076000</v>
      </c>
      <c r="Q781" s="9"/>
      <c r="R781" s="9"/>
      <c r="S781" s="9"/>
      <c r="U781" s="28" t="s">
        <v>2443</v>
      </c>
      <c r="V781" s="28" t="s">
        <v>1722</v>
      </c>
    </row>
    <row r="782" spans="1:22" ht="18" customHeight="1" x14ac:dyDescent="0.25">
      <c r="A782" s="7" t="s">
        <v>1581</v>
      </c>
      <c r="B782" s="4" t="s">
        <v>2999</v>
      </c>
      <c r="C782" s="5" t="s">
        <v>1468</v>
      </c>
      <c r="D782" s="27" t="s">
        <v>1571</v>
      </c>
      <c r="E782" s="28" t="s">
        <v>1572</v>
      </c>
      <c r="F782" s="34">
        <v>1</v>
      </c>
      <c r="G782" s="28" t="s">
        <v>2508</v>
      </c>
      <c r="H782" s="30" t="s">
        <v>1573</v>
      </c>
      <c r="I782" s="31">
        <f t="shared" ref="I782:I783" si="411">F782*1000/0.0025*0.37</f>
        <v>148000</v>
      </c>
      <c r="J782" s="31">
        <f t="shared" ref="J782:J783" si="412">F782*1000/0.0025*15.5</f>
        <v>6200000</v>
      </c>
      <c r="K782" s="31">
        <f t="shared" ref="K782:K783" si="413">F782*1000/0.0025*1923</f>
        <v>769200000</v>
      </c>
      <c r="N782" s="28" t="s">
        <v>73</v>
      </c>
      <c r="P782" s="30" t="s">
        <v>1573</v>
      </c>
      <c r="Q782" s="9"/>
      <c r="R782" s="9"/>
      <c r="S782" s="9"/>
      <c r="U782" s="28" t="e">
        <f>VLOOKUP(#REF!,#REF!,3,FALSE)</f>
        <v>#REF!</v>
      </c>
      <c r="V782" s="28" t="e">
        <f>VLOOKUP(#REF!,#REF!,4,FALSE)</f>
        <v>#REF!</v>
      </c>
    </row>
    <row r="783" spans="1:22" ht="18" customHeight="1" x14ac:dyDescent="0.25">
      <c r="A783" s="7" t="s">
        <v>1581</v>
      </c>
      <c r="B783" s="4" t="s">
        <v>3000</v>
      </c>
      <c r="C783" s="5" t="s">
        <v>1469</v>
      </c>
      <c r="D783" s="27" t="s">
        <v>1571</v>
      </c>
      <c r="E783" s="28" t="s">
        <v>1572</v>
      </c>
      <c r="F783" s="38">
        <v>2.7</v>
      </c>
      <c r="G783" s="28" t="s">
        <v>2508</v>
      </c>
      <c r="H783" s="30" t="s">
        <v>1573</v>
      </c>
      <c r="I783" s="31">
        <f t="shared" si="411"/>
        <v>399600</v>
      </c>
      <c r="J783" s="31">
        <f t="shared" si="412"/>
        <v>16740000</v>
      </c>
      <c r="K783" s="31">
        <f t="shared" si="413"/>
        <v>2076840000</v>
      </c>
      <c r="N783" s="9" t="s">
        <v>46</v>
      </c>
      <c r="P783" s="30" t="s">
        <v>1573</v>
      </c>
      <c r="Q783" s="9"/>
      <c r="R783" s="9"/>
      <c r="S783" s="9"/>
      <c r="U783" s="28">
        <v>0</v>
      </c>
      <c r="V783" s="28">
        <v>0</v>
      </c>
    </row>
    <row r="784" spans="1:22" ht="18" customHeight="1" x14ac:dyDescent="0.25">
      <c r="A784" s="7" t="s">
        <v>1581</v>
      </c>
      <c r="B784" s="4" t="s">
        <v>3001</v>
      </c>
      <c r="C784" s="5" t="s">
        <v>1470</v>
      </c>
      <c r="D784" s="27" t="s">
        <v>1571</v>
      </c>
      <c r="F784" s="29" t="s">
        <v>46</v>
      </c>
      <c r="H784" s="30" t="s">
        <v>1573</v>
      </c>
      <c r="I784" s="39"/>
      <c r="J784" s="39"/>
      <c r="K784" s="39"/>
      <c r="N784" s="9" t="s">
        <v>46</v>
      </c>
      <c r="P784" s="30" t="s">
        <v>1573</v>
      </c>
      <c r="Q784" s="9"/>
      <c r="R784" s="9"/>
      <c r="S784" s="9"/>
      <c r="U784" s="28" t="s">
        <v>2252</v>
      </c>
      <c r="V784" s="28" t="s">
        <v>1761</v>
      </c>
    </row>
    <row r="785" spans="1:22" ht="18" customHeight="1" x14ac:dyDescent="0.25">
      <c r="A785" s="7" t="s">
        <v>1581</v>
      </c>
      <c r="B785" s="4" t="s">
        <v>3002</v>
      </c>
      <c r="C785" s="5" t="s">
        <v>1471</v>
      </c>
      <c r="D785" s="27" t="s">
        <v>1571</v>
      </c>
      <c r="E785" s="28" t="s">
        <v>1572</v>
      </c>
      <c r="F785" s="38">
        <v>0.83299999999999996</v>
      </c>
      <c r="G785" s="28" t="s">
        <v>2508</v>
      </c>
      <c r="H785" s="30" t="s">
        <v>1573</v>
      </c>
      <c r="I785" s="31">
        <f t="shared" ref="I785:I789" si="414">F785*1000/0.0025*0.37</f>
        <v>123284</v>
      </c>
      <c r="J785" s="31">
        <f t="shared" ref="J785:J789" si="415">F785*1000/0.0025*15.5</f>
        <v>5164600</v>
      </c>
      <c r="K785" s="31">
        <f t="shared" ref="K785:K789" si="416">F785*1000/0.0025*1923</f>
        <v>640743600</v>
      </c>
      <c r="P785" s="30" t="s">
        <v>1573</v>
      </c>
      <c r="Q785" s="9"/>
      <c r="R785" s="9"/>
      <c r="S785" s="9"/>
      <c r="U785" s="28" t="s">
        <v>2444</v>
      </c>
      <c r="V785" s="28" t="s">
        <v>2124</v>
      </c>
    </row>
    <row r="786" spans="1:22" ht="18" customHeight="1" x14ac:dyDescent="0.25">
      <c r="A786" s="7" t="s">
        <v>1581</v>
      </c>
      <c r="B786" s="4" t="s">
        <v>3003</v>
      </c>
      <c r="C786" s="5" t="s">
        <v>1472</v>
      </c>
      <c r="D786" s="27" t="s">
        <v>1571</v>
      </c>
      <c r="E786" s="28" t="s">
        <v>1572</v>
      </c>
      <c r="F786" s="38">
        <v>8.9</v>
      </c>
      <c r="G786" s="28" t="s">
        <v>2508</v>
      </c>
      <c r="H786" s="30" t="s">
        <v>1573</v>
      </c>
      <c r="I786" s="31">
        <f t="shared" si="414"/>
        <v>1317200</v>
      </c>
      <c r="J786" s="31">
        <f t="shared" si="415"/>
        <v>55180000</v>
      </c>
      <c r="K786" s="31">
        <f t="shared" si="416"/>
        <v>6845880000</v>
      </c>
      <c r="N786" s="9" t="s">
        <v>1473</v>
      </c>
      <c r="P786" s="30" t="s">
        <v>1573</v>
      </c>
      <c r="Q786" s="9"/>
      <c r="R786" s="9"/>
      <c r="S786" s="9"/>
      <c r="U786" s="28">
        <v>0</v>
      </c>
      <c r="V786" s="28">
        <v>0</v>
      </c>
    </row>
    <row r="787" spans="1:22" ht="18" customHeight="1" x14ac:dyDescent="0.25">
      <c r="A787" s="7" t="s">
        <v>1581</v>
      </c>
      <c r="B787" s="4" t="s">
        <v>3004</v>
      </c>
      <c r="C787" s="5" t="s">
        <v>1474</v>
      </c>
      <c r="D787" s="27" t="s">
        <v>1571</v>
      </c>
      <c r="E787" s="28" t="s">
        <v>1572</v>
      </c>
      <c r="F787" s="38">
        <v>0.75</v>
      </c>
      <c r="G787" s="28" t="s">
        <v>2508</v>
      </c>
      <c r="H787" s="30" t="s">
        <v>1573</v>
      </c>
      <c r="I787" s="31">
        <f t="shared" si="414"/>
        <v>111000</v>
      </c>
      <c r="J787" s="31">
        <f t="shared" si="415"/>
        <v>4650000</v>
      </c>
      <c r="K787" s="31">
        <f t="shared" si="416"/>
        <v>576900000</v>
      </c>
      <c r="N787" s="28" t="s">
        <v>86</v>
      </c>
      <c r="P787" s="30" t="s">
        <v>1573</v>
      </c>
      <c r="Q787" s="9"/>
      <c r="R787" s="9"/>
      <c r="S787" s="9"/>
      <c r="U787" s="28" t="s">
        <v>2445</v>
      </c>
      <c r="V787" s="28" t="s">
        <v>1733</v>
      </c>
    </row>
    <row r="788" spans="1:22" ht="18" customHeight="1" x14ac:dyDescent="0.25">
      <c r="A788" s="7" t="s">
        <v>1581</v>
      </c>
      <c r="B788" s="4" t="s">
        <v>3005</v>
      </c>
      <c r="C788" s="5" t="s">
        <v>1475</v>
      </c>
      <c r="D788" s="27" t="s">
        <v>1571</v>
      </c>
      <c r="E788" s="28" t="s">
        <v>1572</v>
      </c>
      <c r="F788" s="38">
        <v>13.8</v>
      </c>
      <c r="G788" s="28" t="s">
        <v>2508</v>
      </c>
      <c r="H788" s="30" t="s">
        <v>1573</v>
      </c>
      <c r="I788" s="31">
        <f t="shared" si="414"/>
        <v>2042400</v>
      </c>
      <c r="J788" s="31">
        <f t="shared" si="415"/>
        <v>85560000</v>
      </c>
      <c r="K788" s="31">
        <f t="shared" si="416"/>
        <v>10614960000</v>
      </c>
      <c r="N788" s="28" t="s">
        <v>1660</v>
      </c>
      <c r="O788" s="28" t="s">
        <v>1575</v>
      </c>
      <c r="P788" s="30" t="s">
        <v>1573</v>
      </c>
      <c r="Q788" s="9"/>
      <c r="R788" s="9"/>
      <c r="S788" s="9"/>
      <c r="U788" s="28">
        <v>0</v>
      </c>
      <c r="V788" s="28">
        <v>0</v>
      </c>
    </row>
    <row r="789" spans="1:22" ht="18" customHeight="1" x14ac:dyDescent="0.25">
      <c r="A789" s="7" t="s">
        <v>1581</v>
      </c>
      <c r="B789" s="4" t="s">
        <v>3006</v>
      </c>
      <c r="C789" s="5" t="s">
        <v>1476</v>
      </c>
      <c r="D789" s="27" t="s">
        <v>1571</v>
      </c>
      <c r="E789" s="28" t="s">
        <v>1572</v>
      </c>
      <c r="F789" s="38">
        <v>2</v>
      </c>
      <c r="G789" s="28" t="s">
        <v>2508</v>
      </c>
      <c r="H789" s="30" t="s">
        <v>1573</v>
      </c>
      <c r="I789" s="31">
        <f t="shared" si="414"/>
        <v>296000</v>
      </c>
      <c r="J789" s="31">
        <f t="shared" si="415"/>
        <v>12400000</v>
      </c>
      <c r="K789" s="31">
        <f t="shared" si="416"/>
        <v>1538400000</v>
      </c>
      <c r="N789" s="40">
        <v>1180</v>
      </c>
      <c r="O789" s="28" t="s">
        <v>1575</v>
      </c>
      <c r="P789" s="30" t="s">
        <v>1573</v>
      </c>
      <c r="Q789" s="9"/>
      <c r="R789" s="9" t="s">
        <v>2446</v>
      </c>
      <c r="S789" s="9"/>
      <c r="U789" s="28">
        <v>0</v>
      </c>
      <c r="V789" s="28">
        <v>0</v>
      </c>
    </row>
    <row r="790" spans="1:22" ht="18" customHeight="1" x14ac:dyDescent="0.25">
      <c r="A790" s="7" t="s">
        <v>1581</v>
      </c>
      <c r="B790" s="4" t="s">
        <v>3007</v>
      </c>
      <c r="C790" s="5" t="s">
        <v>1477</v>
      </c>
      <c r="D790" s="27" t="s">
        <v>0</v>
      </c>
      <c r="E790" s="36" t="s">
        <v>1601</v>
      </c>
      <c r="F790" s="29">
        <v>9</v>
      </c>
      <c r="G790" s="9" t="s">
        <v>1609</v>
      </c>
      <c r="H790" s="30" t="s">
        <v>2504</v>
      </c>
      <c r="I790" s="31">
        <f>F790/0.0025*0.37</f>
        <v>1332</v>
      </c>
      <c r="J790" s="31">
        <f>F790/0.0025*15.5</f>
        <v>55800</v>
      </c>
      <c r="K790" s="31">
        <f>F790/0.0025*1923</f>
        <v>6922800</v>
      </c>
      <c r="Q790" s="9"/>
      <c r="R790" s="9"/>
      <c r="S790" s="9"/>
      <c r="U790" s="28" t="s">
        <v>1086</v>
      </c>
      <c r="V790" s="28" t="s">
        <v>1706</v>
      </c>
    </row>
    <row r="791" spans="1:22" ht="18" customHeight="1" x14ac:dyDescent="0.25">
      <c r="A791" s="7" t="s">
        <v>1581</v>
      </c>
      <c r="B791" s="6" t="s">
        <v>1478</v>
      </c>
      <c r="C791" s="5" t="s">
        <v>1479</v>
      </c>
      <c r="F791" s="29" t="s">
        <v>1608</v>
      </c>
      <c r="H791" s="30" t="s">
        <v>1573</v>
      </c>
      <c r="I791" s="39"/>
      <c r="J791" s="39"/>
      <c r="K791" s="39"/>
      <c r="Q791" s="9"/>
      <c r="R791" s="9"/>
      <c r="S791" s="9"/>
      <c r="U791" s="28">
        <v>0</v>
      </c>
      <c r="V791" s="28">
        <v>0</v>
      </c>
    </row>
    <row r="792" spans="1:22" ht="18" customHeight="1" x14ac:dyDescent="0.25">
      <c r="A792" s="7" t="s">
        <v>1581</v>
      </c>
      <c r="B792" s="5" t="s">
        <v>1480</v>
      </c>
      <c r="C792" s="5" t="s">
        <v>1481</v>
      </c>
      <c r="D792" s="27" t="s">
        <v>1571</v>
      </c>
      <c r="E792" s="28" t="s">
        <v>1572</v>
      </c>
      <c r="F792" s="34">
        <v>2.2999999999999998</v>
      </c>
      <c r="G792" s="28" t="s">
        <v>2508</v>
      </c>
      <c r="H792" s="30" t="s">
        <v>1573</v>
      </c>
      <c r="I792" s="31">
        <f>F792*1000/0.0025*0.37</f>
        <v>340400</v>
      </c>
      <c r="J792" s="31">
        <f>F792*1000/0.0025*15.5</f>
        <v>14260000</v>
      </c>
      <c r="K792" s="31">
        <f>F792*1000/0.0025*1923</f>
        <v>1769160000</v>
      </c>
      <c r="N792" s="9" t="s">
        <v>46</v>
      </c>
      <c r="P792" s="30" t="s">
        <v>1573</v>
      </c>
      <c r="Q792" s="9"/>
      <c r="R792" s="9"/>
      <c r="S792" s="9"/>
      <c r="U792" s="28">
        <v>0</v>
      </c>
      <c r="V792" s="28">
        <v>0</v>
      </c>
    </row>
    <row r="793" spans="1:22" ht="18" customHeight="1" x14ac:dyDescent="0.25">
      <c r="A793" s="7" t="s">
        <v>1581</v>
      </c>
      <c r="B793" s="6" t="s">
        <v>1482</v>
      </c>
      <c r="C793" s="5" t="s">
        <v>1483</v>
      </c>
      <c r="D793" s="27" t="s">
        <v>1571</v>
      </c>
      <c r="F793" s="29" t="s">
        <v>10</v>
      </c>
      <c r="H793" s="30" t="s">
        <v>1573</v>
      </c>
      <c r="I793" s="39"/>
      <c r="J793" s="39"/>
      <c r="K793" s="39"/>
      <c r="N793" s="9" t="s">
        <v>46</v>
      </c>
      <c r="P793" s="30" t="s">
        <v>1573</v>
      </c>
      <c r="Q793" s="9"/>
      <c r="R793" s="9"/>
      <c r="S793" s="9"/>
      <c r="U793" s="28" t="s">
        <v>2447</v>
      </c>
      <c r="V793" s="28" t="s">
        <v>1894</v>
      </c>
    </row>
    <row r="794" spans="1:22" ht="18" customHeight="1" x14ac:dyDescent="0.25">
      <c r="A794" s="7" t="s">
        <v>1581</v>
      </c>
      <c r="B794" s="4" t="s">
        <v>3008</v>
      </c>
      <c r="C794" s="5" t="s">
        <v>1484</v>
      </c>
      <c r="D794" s="27" t="s">
        <v>1571</v>
      </c>
      <c r="E794" s="28" t="s">
        <v>1572</v>
      </c>
      <c r="F794" s="29">
        <v>35.5</v>
      </c>
      <c r="G794" s="9" t="s">
        <v>1609</v>
      </c>
      <c r="H794" s="30" t="s">
        <v>1573</v>
      </c>
      <c r="I794" s="31">
        <f t="shared" ref="I794:I795" si="417">F794/0.0025*0.37</f>
        <v>5254</v>
      </c>
      <c r="J794" s="31">
        <f t="shared" ref="J794:J795" si="418">F794/0.0025*15.5</f>
        <v>220100</v>
      </c>
      <c r="K794" s="31">
        <f t="shared" ref="K794:K795" si="419">F794/0.0025*1923</f>
        <v>27306600</v>
      </c>
      <c r="N794" s="9" t="s">
        <v>46</v>
      </c>
      <c r="P794" s="30" t="s">
        <v>1573</v>
      </c>
      <c r="Q794" s="9"/>
      <c r="R794" s="9"/>
      <c r="S794" s="9"/>
      <c r="U794" s="28" t="e">
        <f>VLOOKUP(#REF!,#REF!,3,FALSE)</f>
        <v>#REF!</v>
      </c>
      <c r="V794" s="28" t="e">
        <f>VLOOKUP(#REF!,#REF!,4,FALSE)</f>
        <v>#REF!</v>
      </c>
    </row>
    <row r="795" spans="1:22" ht="18" customHeight="1" x14ac:dyDescent="0.25">
      <c r="A795" s="7" t="s">
        <v>1581</v>
      </c>
      <c r="B795" s="6" t="s">
        <v>1485</v>
      </c>
      <c r="C795" s="5" t="s">
        <v>1486</v>
      </c>
      <c r="D795" s="27" t="s">
        <v>0</v>
      </c>
      <c r="E795" s="36" t="s">
        <v>1601</v>
      </c>
      <c r="F795" s="29">
        <v>9</v>
      </c>
      <c r="G795" s="9" t="s">
        <v>1609</v>
      </c>
      <c r="H795" s="30" t="s">
        <v>2504</v>
      </c>
      <c r="I795" s="31">
        <f t="shared" si="417"/>
        <v>1332</v>
      </c>
      <c r="J795" s="31">
        <f t="shared" si="418"/>
        <v>55800</v>
      </c>
      <c r="K795" s="31">
        <f t="shared" si="419"/>
        <v>6922800</v>
      </c>
      <c r="Q795" s="9"/>
      <c r="R795" s="9"/>
      <c r="S795" s="9"/>
      <c r="U795" s="28" t="s">
        <v>2241</v>
      </c>
      <c r="V795" s="28" t="s">
        <v>2242</v>
      </c>
    </row>
    <row r="796" spans="1:22" ht="18" customHeight="1" x14ac:dyDescent="0.25">
      <c r="A796" s="7" t="s">
        <v>1581</v>
      </c>
      <c r="B796" s="4" t="s">
        <v>3009</v>
      </c>
      <c r="C796" s="5" t="s">
        <v>1487</v>
      </c>
      <c r="D796" s="27" t="s">
        <v>1578</v>
      </c>
      <c r="E796" s="28" t="s">
        <v>1579</v>
      </c>
      <c r="F796" s="34">
        <v>1.27E-4</v>
      </c>
      <c r="G796" s="28" t="s">
        <v>2508</v>
      </c>
      <c r="H796" s="30" t="s">
        <v>1573</v>
      </c>
      <c r="I796" s="31">
        <f t="shared" ref="I796:I799" si="420">F796*1000/0.0025*0.37</f>
        <v>18.795999999999999</v>
      </c>
      <c r="J796" s="31">
        <f t="shared" ref="J796:J799" si="421">F796*1000/0.0025*15.5</f>
        <v>787.4</v>
      </c>
      <c r="K796" s="31">
        <f t="shared" ref="K796:K799" si="422">F796*1000/0.0025*1923</f>
        <v>97688.4</v>
      </c>
      <c r="M796" s="28" t="s">
        <v>1620</v>
      </c>
      <c r="N796" s="28">
        <v>10</v>
      </c>
      <c r="O796" s="28" t="s">
        <v>1631</v>
      </c>
      <c r="P796" s="30" t="s">
        <v>1573</v>
      </c>
      <c r="Q796" s="9"/>
      <c r="R796" s="9"/>
      <c r="S796" s="9"/>
      <c r="U796" s="28" t="s">
        <v>2448</v>
      </c>
      <c r="V796" s="28" t="s">
        <v>1738</v>
      </c>
    </row>
    <row r="797" spans="1:22" ht="18" customHeight="1" x14ac:dyDescent="0.25">
      <c r="A797" s="7" t="s">
        <v>1581</v>
      </c>
      <c r="B797" s="4" t="s">
        <v>3010</v>
      </c>
      <c r="C797" s="5" t="s">
        <v>1488</v>
      </c>
      <c r="D797" s="27" t="s">
        <v>1571</v>
      </c>
      <c r="E797" s="28" t="s">
        <v>1572</v>
      </c>
      <c r="F797" s="38">
        <v>3.7</v>
      </c>
      <c r="G797" s="28" t="s">
        <v>2508</v>
      </c>
      <c r="H797" s="30" t="s">
        <v>1573</v>
      </c>
      <c r="I797" s="31">
        <f t="shared" si="420"/>
        <v>547600</v>
      </c>
      <c r="J797" s="31">
        <f t="shared" si="421"/>
        <v>22940000</v>
      </c>
      <c r="K797" s="31">
        <f t="shared" si="422"/>
        <v>2846040000</v>
      </c>
      <c r="M797" s="9"/>
      <c r="N797" s="9" t="s">
        <v>46</v>
      </c>
      <c r="P797" s="30" t="s">
        <v>1573</v>
      </c>
      <c r="Q797" s="9"/>
      <c r="R797" s="9"/>
      <c r="S797" s="9"/>
      <c r="U797" s="28" t="s">
        <v>2157</v>
      </c>
      <c r="V797" s="28" t="s">
        <v>1706</v>
      </c>
    </row>
    <row r="798" spans="1:22" ht="18" customHeight="1" x14ac:dyDescent="0.25">
      <c r="A798" s="7" t="s">
        <v>1581</v>
      </c>
      <c r="B798" s="4" t="s">
        <v>3011</v>
      </c>
      <c r="C798" s="5" t="s">
        <v>1489</v>
      </c>
      <c r="D798" s="27" t="s">
        <v>1571</v>
      </c>
      <c r="E798" s="28" t="s">
        <v>1572</v>
      </c>
      <c r="F798" s="38">
        <v>4.1669999999999998</v>
      </c>
      <c r="G798" s="28" t="s">
        <v>2508</v>
      </c>
      <c r="H798" s="30" t="s">
        <v>1573</v>
      </c>
      <c r="I798" s="31">
        <f t="shared" si="420"/>
        <v>616716</v>
      </c>
      <c r="J798" s="31">
        <f t="shared" si="421"/>
        <v>25835400</v>
      </c>
      <c r="K798" s="31">
        <f t="shared" si="422"/>
        <v>3205256400</v>
      </c>
      <c r="N798" s="9" t="s">
        <v>46</v>
      </c>
      <c r="P798" s="30" t="s">
        <v>1573</v>
      </c>
      <c r="Q798" s="9"/>
      <c r="R798" s="9"/>
      <c r="S798" s="9"/>
      <c r="U798" s="28" t="s">
        <v>2449</v>
      </c>
      <c r="V798" s="28" t="s">
        <v>2450</v>
      </c>
    </row>
    <row r="799" spans="1:22" ht="18" customHeight="1" x14ac:dyDescent="0.25">
      <c r="A799" s="7" t="s">
        <v>1581</v>
      </c>
      <c r="B799" s="6" t="s">
        <v>1490</v>
      </c>
      <c r="C799" s="5" t="s">
        <v>1491</v>
      </c>
      <c r="D799" s="27" t="s">
        <v>1571</v>
      </c>
      <c r="E799" s="28" t="s">
        <v>1572</v>
      </c>
      <c r="F799" s="38">
        <v>6.9</v>
      </c>
      <c r="G799" s="28" t="s">
        <v>2508</v>
      </c>
      <c r="H799" s="30" t="s">
        <v>1573</v>
      </c>
      <c r="I799" s="31">
        <f t="shared" si="420"/>
        <v>1021200</v>
      </c>
      <c r="J799" s="31">
        <f t="shared" si="421"/>
        <v>42780000</v>
      </c>
      <c r="K799" s="31">
        <f t="shared" si="422"/>
        <v>5307480000</v>
      </c>
      <c r="N799" s="9" t="s">
        <v>46</v>
      </c>
      <c r="P799" s="30" t="s">
        <v>1573</v>
      </c>
      <c r="Q799" s="9"/>
      <c r="R799" s="9"/>
      <c r="S799" s="9"/>
      <c r="U799" s="28" t="s">
        <v>2451</v>
      </c>
      <c r="V799" s="28" t="s">
        <v>1894</v>
      </c>
    </row>
    <row r="800" spans="1:22" ht="18" customHeight="1" x14ac:dyDescent="0.25">
      <c r="A800" s="7" t="s">
        <v>1581</v>
      </c>
      <c r="B800" s="4" t="s">
        <v>3012</v>
      </c>
      <c r="C800" s="5" t="s">
        <v>1492</v>
      </c>
      <c r="D800" s="27" t="s">
        <v>0</v>
      </c>
      <c r="E800" s="28" t="s">
        <v>1599</v>
      </c>
      <c r="F800" s="29">
        <v>30</v>
      </c>
      <c r="G800" s="9" t="s">
        <v>1609</v>
      </c>
      <c r="H800" s="30" t="s">
        <v>1573</v>
      </c>
      <c r="I800" s="31">
        <f t="shared" ref="I800:I801" si="423">F800/0.0025*0.37</f>
        <v>4440</v>
      </c>
      <c r="J800" s="31">
        <f t="shared" ref="J800:J801" si="424">F800/0.0025*15.5</f>
        <v>186000</v>
      </c>
      <c r="K800" s="31">
        <f t="shared" ref="K800:K801" si="425">F800/0.0025*1923</f>
        <v>23076000</v>
      </c>
      <c r="Q800" s="9"/>
      <c r="R800" s="9"/>
      <c r="S800" s="9"/>
      <c r="U800" s="28" t="s">
        <v>2452</v>
      </c>
      <c r="V800" s="28" t="s">
        <v>2155</v>
      </c>
    </row>
    <row r="801" spans="1:22" ht="18" customHeight="1" x14ac:dyDescent="0.25">
      <c r="A801" s="7" t="s">
        <v>1581</v>
      </c>
      <c r="B801" s="6" t="s">
        <v>1493</v>
      </c>
      <c r="C801" s="5" t="s">
        <v>1494</v>
      </c>
      <c r="D801" s="27" t="s">
        <v>0</v>
      </c>
      <c r="E801" s="28" t="s">
        <v>1599</v>
      </c>
      <c r="F801" s="29">
        <v>30</v>
      </c>
      <c r="G801" s="9" t="s">
        <v>1609</v>
      </c>
      <c r="H801" s="30" t="s">
        <v>1573</v>
      </c>
      <c r="I801" s="31">
        <f t="shared" si="423"/>
        <v>4440</v>
      </c>
      <c r="J801" s="31">
        <f t="shared" si="424"/>
        <v>186000</v>
      </c>
      <c r="K801" s="31">
        <f t="shared" si="425"/>
        <v>23076000</v>
      </c>
      <c r="Q801" s="9"/>
      <c r="R801" s="9"/>
      <c r="S801" s="9"/>
      <c r="U801" s="28" t="s">
        <v>2252</v>
      </c>
      <c r="V801" s="28" t="s">
        <v>1761</v>
      </c>
    </row>
    <row r="802" spans="1:22" ht="18" customHeight="1" x14ac:dyDescent="0.25">
      <c r="A802" s="7" t="s">
        <v>1581</v>
      </c>
      <c r="B802" s="4" t="s">
        <v>3013</v>
      </c>
      <c r="C802" s="5" t="s">
        <v>1495</v>
      </c>
      <c r="D802" s="27" t="s">
        <v>1571</v>
      </c>
      <c r="E802" s="28" t="s">
        <v>1572</v>
      </c>
      <c r="F802" s="38">
        <v>4.29</v>
      </c>
      <c r="G802" s="28" t="s">
        <v>2508</v>
      </c>
      <c r="H802" s="30" t="s">
        <v>1573</v>
      </c>
      <c r="I802" s="31">
        <f t="shared" ref="I802:I803" si="426">F802*1000/0.0025*0.37</f>
        <v>634920</v>
      </c>
      <c r="J802" s="31">
        <f t="shared" ref="J802:J803" si="427">F802*1000/0.0025*15.5</f>
        <v>26598000</v>
      </c>
      <c r="K802" s="31">
        <f t="shared" ref="K802:K803" si="428">F802*1000/0.0025*1923</f>
        <v>3299868000</v>
      </c>
      <c r="N802" s="28" t="s">
        <v>73</v>
      </c>
      <c r="P802" s="30" t="s">
        <v>1573</v>
      </c>
      <c r="Q802" s="9"/>
      <c r="R802" s="9"/>
      <c r="S802" s="9"/>
      <c r="U802" s="28">
        <v>0</v>
      </c>
      <c r="V802" s="28">
        <v>0</v>
      </c>
    </row>
    <row r="803" spans="1:22" ht="18" customHeight="1" x14ac:dyDescent="0.25">
      <c r="A803" s="7" t="s">
        <v>1581</v>
      </c>
      <c r="B803" s="4" t="s">
        <v>3014</v>
      </c>
      <c r="C803" s="5" t="s">
        <v>1496</v>
      </c>
      <c r="D803" s="27" t="s">
        <v>1578</v>
      </c>
      <c r="E803" s="28" t="s">
        <v>1579</v>
      </c>
      <c r="F803" s="34">
        <v>2.5000000000000001E-5</v>
      </c>
      <c r="G803" s="28" t="s">
        <v>2508</v>
      </c>
      <c r="H803" s="30" t="s">
        <v>1573</v>
      </c>
      <c r="I803" s="31">
        <f t="shared" si="426"/>
        <v>3.7</v>
      </c>
      <c r="J803" s="31">
        <f t="shared" si="427"/>
        <v>155</v>
      </c>
      <c r="K803" s="31">
        <f t="shared" si="428"/>
        <v>19230</v>
      </c>
      <c r="Q803" s="9"/>
      <c r="R803" s="9"/>
      <c r="S803" s="9"/>
      <c r="U803" s="28" t="s">
        <v>2453</v>
      </c>
      <c r="V803" s="28" t="s">
        <v>1706</v>
      </c>
    </row>
    <row r="804" spans="1:22" ht="18" customHeight="1" x14ac:dyDescent="0.25">
      <c r="A804" s="7" t="s">
        <v>1581</v>
      </c>
      <c r="B804" s="4" t="s">
        <v>3015</v>
      </c>
      <c r="C804" s="5" t="s">
        <v>1497</v>
      </c>
      <c r="D804" s="27" t="s">
        <v>0</v>
      </c>
      <c r="E804" s="28" t="s">
        <v>1599</v>
      </c>
      <c r="F804" s="29">
        <v>30</v>
      </c>
      <c r="G804" s="9" t="s">
        <v>1609</v>
      </c>
      <c r="H804" s="30" t="s">
        <v>2504</v>
      </c>
      <c r="I804" s="31">
        <f>F804/0.0025*0.37</f>
        <v>4440</v>
      </c>
      <c r="J804" s="31">
        <f>F804/0.0025*15.5</f>
        <v>186000</v>
      </c>
      <c r="K804" s="31">
        <f>F804/0.0025*1923</f>
        <v>23076000</v>
      </c>
      <c r="Q804" s="9"/>
      <c r="R804" s="9"/>
      <c r="S804" s="9"/>
      <c r="U804" s="28" t="s">
        <v>2454</v>
      </c>
      <c r="V804" s="28" t="s">
        <v>1686</v>
      </c>
    </row>
    <row r="805" spans="1:22" ht="18" customHeight="1" x14ac:dyDescent="0.25">
      <c r="A805" s="7" t="s">
        <v>1581</v>
      </c>
      <c r="B805" s="6" t="s">
        <v>1498</v>
      </c>
      <c r="C805" s="5" t="s">
        <v>1499</v>
      </c>
      <c r="F805" s="29" t="s">
        <v>1608</v>
      </c>
      <c r="H805" s="30" t="s">
        <v>1573</v>
      </c>
      <c r="I805" s="39"/>
      <c r="J805" s="39"/>
      <c r="K805" s="39"/>
      <c r="Q805" s="9"/>
      <c r="R805" s="9"/>
      <c r="S805" s="9"/>
      <c r="U805" s="28">
        <v>0</v>
      </c>
      <c r="V805" s="28">
        <v>0</v>
      </c>
    </row>
    <row r="806" spans="1:22" ht="18" customHeight="1" x14ac:dyDescent="0.25">
      <c r="A806" s="7" t="s">
        <v>1581</v>
      </c>
      <c r="B806" s="4" t="s">
        <v>3016</v>
      </c>
      <c r="C806" s="5" t="s">
        <v>1500</v>
      </c>
      <c r="D806" s="27" t="s">
        <v>1571</v>
      </c>
      <c r="E806" s="28" t="s">
        <v>1572</v>
      </c>
      <c r="F806" s="38">
        <v>0.26300000000000001</v>
      </c>
      <c r="G806" s="28" t="s">
        <v>2508</v>
      </c>
      <c r="H806" s="30" t="s">
        <v>1573</v>
      </c>
      <c r="I806" s="31">
        <f t="shared" ref="I806:I807" si="429">F806*1000/0.0025*0.37</f>
        <v>38924</v>
      </c>
      <c r="J806" s="31">
        <f t="shared" ref="J806:J807" si="430">F806*1000/0.0025*15.5</f>
        <v>1630600</v>
      </c>
      <c r="K806" s="31">
        <f t="shared" ref="K806:K807" si="431">F806*1000/0.0025*1923</f>
        <v>202299600</v>
      </c>
      <c r="N806" s="28" t="s">
        <v>73</v>
      </c>
      <c r="P806" s="30" t="s">
        <v>1573</v>
      </c>
      <c r="Q806" s="9"/>
      <c r="R806" s="9" t="s">
        <v>2455</v>
      </c>
      <c r="S806" s="9"/>
      <c r="U806" s="28" t="s">
        <v>2456</v>
      </c>
      <c r="V806" s="28" t="s">
        <v>1910</v>
      </c>
    </row>
    <row r="807" spans="1:22" ht="18" customHeight="1" x14ac:dyDescent="0.25">
      <c r="A807" s="7" t="s">
        <v>1581</v>
      </c>
      <c r="B807" s="4" t="s">
        <v>3017</v>
      </c>
      <c r="C807" s="5" t="s">
        <v>1501</v>
      </c>
      <c r="D807" s="27" t="s">
        <v>1571</v>
      </c>
      <c r="E807" s="28" t="s">
        <v>1572</v>
      </c>
      <c r="F807" s="38">
        <v>2.9000000000000001E-2</v>
      </c>
      <c r="G807" s="28" t="s">
        <v>2508</v>
      </c>
      <c r="H807" s="30" t="s">
        <v>1573</v>
      </c>
      <c r="I807" s="31">
        <f t="shared" si="429"/>
        <v>4292</v>
      </c>
      <c r="J807" s="31">
        <f t="shared" si="430"/>
        <v>179800</v>
      </c>
      <c r="K807" s="31">
        <f t="shared" si="431"/>
        <v>22306800</v>
      </c>
      <c r="N807" s="9" t="s">
        <v>10</v>
      </c>
      <c r="P807" s="30" t="s">
        <v>1573</v>
      </c>
      <c r="Q807" s="9"/>
      <c r="R807" s="9"/>
      <c r="S807" s="9"/>
      <c r="U807" s="28" t="s">
        <v>1779</v>
      </c>
      <c r="V807" s="28" t="s">
        <v>1706</v>
      </c>
    </row>
    <row r="808" spans="1:22" ht="18" customHeight="1" x14ac:dyDescent="0.25">
      <c r="A808" s="7" t="s">
        <v>1581</v>
      </c>
      <c r="B808" s="4" t="s">
        <v>3018</v>
      </c>
      <c r="C808" s="5" t="s">
        <v>1502</v>
      </c>
      <c r="D808" s="27" t="s">
        <v>1571</v>
      </c>
      <c r="E808" s="28" t="s">
        <v>1572</v>
      </c>
      <c r="F808" s="29">
        <v>44.4</v>
      </c>
      <c r="G808" s="28" t="s">
        <v>1609</v>
      </c>
      <c r="H808" s="30" t="s">
        <v>1573</v>
      </c>
      <c r="I808" s="31">
        <f>F808/0.0025*0.37</f>
        <v>6571.2</v>
      </c>
      <c r="J808" s="31">
        <f>F808/0.0025*15.5</f>
        <v>275280</v>
      </c>
      <c r="K808" s="31">
        <f>F808/0.0025*1923</f>
        <v>34152480</v>
      </c>
      <c r="N808" s="28" t="s">
        <v>15</v>
      </c>
      <c r="P808" s="30" t="s">
        <v>1573</v>
      </c>
      <c r="Q808" s="9"/>
      <c r="R808" s="9"/>
      <c r="S808" s="9"/>
      <c r="U808" s="28" t="s">
        <v>2457</v>
      </c>
      <c r="V808" s="28" t="s">
        <v>1712</v>
      </c>
    </row>
    <row r="809" spans="1:22" ht="18" customHeight="1" x14ac:dyDescent="0.25">
      <c r="A809" s="7" t="s">
        <v>1581</v>
      </c>
      <c r="B809" s="4" t="s">
        <v>3019</v>
      </c>
      <c r="C809" s="5" t="s">
        <v>1503</v>
      </c>
      <c r="D809" s="27" t="s">
        <v>1578</v>
      </c>
      <c r="E809" s="28" t="s">
        <v>1579</v>
      </c>
      <c r="F809" s="34">
        <v>1.5E-3</v>
      </c>
      <c r="G809" s="28" t="s">
        <v>2508</v>
      </c>
      <c r="H809" s="30" t="s">
        <v>1573</v>
      </c>
      <c r="I809" s="31">
        <f t="shared" ref="I809:I810" si="432">F809*1000/0.0025*0.37</f>
        <v>222</v>
      </c>
      <c r="J809" s="31">
        <f t="shared" ref="J809:J810" si="433">F809*1000/0.0025*15.5</f>
        <v>9300</v>
      </c>
      <c r="K809" s="31">
        <f t="shared" ref="K809:K810" si="434">F809*1000/0.0025*1923</f>
        <v>1153800</v>
      </c>
      <c r="M809" s="28" t="s">
        <v>1620</v>
      </c>
      <c r="N809" s="40">
        <v>10</v>
      </c>
      <c r="O809" s="28" t="s">
        <v>1631</v>
      </c>
      <c r="P809" s="30" t="s">
        <v>1573</v>
      </c>
      <c r="Q809" s="9"/>
      <c r="R809" s="9"/>
      <c r="S809" s="9"/>
      <c r="U809" s="28" t="s">
        <v>2458</v>
      </c>
      <c r="V809" s="28" t="s">
        <v>1706</v>
      </c>
    </row>
    <row r="810" spans="1:22" ht="18" customHeight="1" x14ac:dyDescent="0.25">
      <c r="A810" s="7" t="s">
        <v>1581</v>
      </c>
      <c r="B810" s="4" t="s">
        <v>3020</v>
      </c>
      <c r="C810" s="5" t="s">
        <v>1504</v>
      </c>
      <c r="D810" s="27" t="s">
        <v>1571</v>
      </c>
      <c r="E810" s="28" t="s">
        <v>1572</v>
      </c>
      <c r="F810" s="38">
        <v>4.76</v>
      </c>
      <c r="G810" s="28" t="s">
        <v>2508</v>
      </c>
      <c r="H810" s="30" t="s">
        <v>1573</v>
      </c>
      <c r="I810" s="31">
        <f t="shared" si="432"/>
        <v>704480</v>
      </c>
      <c r="J810" s="31">
        <f t="shared" si="433"/>
        <v>29512000</v>
      </c>
      <c r="K810" s="31">
        <f t="shared" si="434"/>
        <v>3661392000</v>
      </c>
      <c r="N810" s="9" t="s">
        <v>46</v>
      </c>
      <c r="P810" s="30" t="s">
        <v>1573</v>
      </c>
      <c r="Q810" s="9"/>
      <c r="R810" s="9" t="s">
        <v>1504</v>
      </c>
      <c r="S810" s="9"/>
      <c r="U810" s="28" t="s">
        <v>1685</v>
      </c>
      <c r="V810" s="28" t="s">
        <v>1686</v>
      </c>
    </row>
    <row r="811" spans="1:22" ht="18" customHeight="1" x14ac:dyDescent="0.25">
      <c r="A811" s="7" t="s">
        <v>1581</v>
      </c>
      <c r="B811" s="4" t="s">
        <v>3021</v>
      </c>
      <c r="C811" s="5" t="s">
        <v>1505</v>
      </c>
      <c r="D811" s="27" t="s">
        <v>1571</v>
      </c>
      <c r="F811" s="29" t="s">
        <v>46</v>
      </c>
      <c r="H811" s="30" t="s">
        <v>1573</v>
      </c>
      <c r="I811" s="39"/>
      <c r="J811" s="39"/>
      <c r="K811" s="39"/>
      <c r="N811" s="9" t="s">
        <v>46</v>
      </c>
      <c r="P811" s="30" t="s">
        <v>1573</v>
      </c>
      <c r="Q811" s="9"/>
      <c r="R811" s="9"/>
      <c r="S811" s="9"/>
      <c r="U811" s="28" t="s">
        <v>2459</v>
      </c>
      <c r="V811" s="28" t="s">
        <v>2196</v>
      </c>
    </row>
    <row r="812" spans="1:22" ht="18" customHeight="1" x14ac:dyDescent="0.25">
      <c r="A812" s="7" t="s">
        <v>1581</v>
      </c>
      <c r="B812" s="6" t="s">
        <v>1506</v>
      </c>
      <c r="C812" s="5" t="s">
        <v>1507</v>
      </c>
      <c r="D812" s="27" t="s">
        <v>0</v>
      </c>
      <c r="E812" s="36" t="s">
        <v>1601</v>
      </c>
      <c r="F812" s="29">
        <v>9</v>
      </c>
      <c r="G812" s="9" t="s">
        <v>1609</v>
      </c>
      <c r="H812" s="30" t="s">
        <v>2504</v>
      </c>
      <c r="I812" s="31">
        <f t="shared" ref="I812:I813" si="435">F812/0.0025*0.37</f>
        <v>1332</v>
      </c>
      <c r="J812" s="31">
        <f t="shared" ref="J812:J813" si="436">F812/0.0025*15.5</f>
        <v>55800</v>
      </c>
      <c r="K812" s="31">
        <f t="shared" ref="K812:K813" si="437">F812/0.0025*1923</f>
        <v>6922800</v>
      </c>
      <c r="Q812" s="9"/>
      <c r="R812" s="9"/>
      <c r="S812" s="9"/>
      <c r="U812" s="28" t="s">
        <v>2460</v>
      </c>
      <c r="V812" s="28" t="s">
        <v>2461</v>
      </c>
    </row>
    <row r="813" spans="1:22" ht="18" customHeight="1" x14ac:dyDescent="0.25">
      <c r="A813" s="7" t="s">
        <v>1581</v>
      </c>
      <c r="B813" s="6" t="s">
        <v>1508</v>
      </c>
      <c r="C813" s="5" t="s">
        <v>1509</v>
      </c>
      <c r="D813" s="27" t="s">
        <v>0</v>
      </c>
      <c r="E813" s="36" t="s">
        <v>2503</v>
      </c>
      <c r="F813" s="29">
        <v>2.5000000000000001E-3</v>
      </c>
      <c r="G813" s="9" t="s">
        <v>1609</v>
      </c>
      <c r="H813" s="30" t="s">
        <v>2504</v>
      </c>
      <c r="I813" s="37">
        <f t="shared" si="435"/>
        <v>0.37</v>
      </c>
      <c r="J813" s="31">
        <f t="shared" si="436"/>
        <v>15.5</v>
      </c>
      <c r="K813" s="31">
        <f t="shared" si="437"/>
        <v>1923</v>
      </c>
      <c r="Q813" s="9"/>
      <c r="R813" s="9"/>
      <c r="S813" s="9"/>
      <c r="U813" s="28" t="s">
        <v>2462</v>
      </c>
      <c r="V813" s="28" t="s">
        <v>1848</v>
      </c>
    </row>
    <row r="814" spans="1:22" ht="18" customHeight="1" x14ac:dyDescent="0.25">
      <c r="A814" s="7" t="s">
        <v>1581</v>
      </c>
      <c r="B814" s="4" t="s">
        <v>3022</v>
      </c>
      <c r="C814" s="5" t="s">
        <v>1510</v>
      </c>
      <c r="D814" s="27" t="s">
        <v>1571</v>
      </c>
      <c r="E814" s="28" t="s">
        <v>1572</v>
      </c>
      <c r="F814" s="38">
        <v>1.58</v>
      </c>
      <c r="G814" s="28" t="s">
        <v>2508</v>
      </c>
      <c r="H814" s="30" t="s">
        <v>1573</v>
      </c>
      <c r="I814" s="31">
        <f>F814*1000/0.0025*0.37</f>
        <v>233840</v>
      </c>
      <c r="J814" s="31">
        <f>F814*1000/0.0025*15.5</f>
        <v>9796000</v>
      </c>
      <c r="K814" s="31">
        <f>F814*1000/0.0025*1923</f>
        <v>1215336000</v>
      </c>
      <c r="M814" s="28" t="s">
        <v>1661</v>
      </c>
      <c r="N814" s="28">
        <v>190</v>
      </c>
      <c r="O814" s="28" t="s">
        <v>1575</v>
      </c>
      <c r="P814" s="30" t="s">
        <v>1573</v>
      </c>
      <c r="Q814" s="9"/>
      <c r="R814" s="9"/>
      <c r="S814" s="9"/>
      <c r="U814" s="28" t="s">
        <v>2463</v>
      </c>
      <c r="V814" s="28" t="s">
        <v>1733</v>
      </c>
    </row>
    <row r="815" spans="1:22" ht="18" customHeight="1" x14ac:dyDescent="0.25">
      <c r="A815" s="7" t="s">
        <v>1581</v>
      </c>
      <c r="B815" s="4" t="s">
        <v>3023</v>
      </c>
      <c r="C815" s="5" t="s">
        <v>1511</v>
      </c>
      <c r="D815" s="27" t="s">
        <v>0</v>
      </c>
      <c r="E815" s="36" t="s">
        <v>1601</v>
      </c>
      <c r="F815" s="29">
        <v>9</v>
      </c>
      <c r="G815" s="9" t="s">
        <v>1609</v>
      </c>
      <c r="H815" s="30" t="s">
        <v>2504</v>
      </c>
      <c r="I815" s="31">
        <f t="shared" ref="I815:I817" si="438">F815/0.0025*0.37</f>
        <v>1332</v>
      </c>
      <c r="J815" s="31">
        <f t="shared" ref="J815:J817" si="439">F815/0.0025*15.5</f>
        <v>55800</v>
      </c>
      <c r="K815" s="31">
        <f t="shared" ref="K815:K817" si="440">F815/0.0025*1923</f>
        <v>6922800</v>
      </c>
      <c r="Q815" s="9"/>
      <c r="R815" s="9"/>
      <c r="S815" s="9"/>
      <c r="U815" s="28" t="s">
        <v>2464</v>
      </c>
      <c r="V815" s="28" t="s">
        <v>1706</v>
      </c>
    </row>
    <row r="816" spans="1:22" ht="18" customHeight="1" x14ac:dyDescent="0.25">
      <c r="A816" s="7" t="s">
        <v>1603</v>
      </c>
      <c r="B816" s="4" t="s">
        <v>3024</v>
      </c>
      <c r="C816" s="5" t="s">
        <v>1512</v>
      </c>
      <c r="D816" s="27" t="s">
        <v>0</v>
      </c>
      <c r="E816" s="28" t="s">
        <v>1599</v>
      </c>
      <c r="F816" s="29">
        <v>30</v>
      </c>
      <c r="G816" s="9" t="s">
        <v>1609</v>
      </c>
      <c r="H816" s="30" t="s">
        <v>1573</v>
      </c>
      <c r="I816" s="31">
        <f t="shared" si="438"/>
        <v>4440</v>
      </c>
      <c r="J816" s="31">
        <f t="shared" si="439"/>
        <v>186000</v>
      </c>
      <c r="K816" s="31">
        <f t="shared" si="440"/>
        <v>23076000</v>
      </c>
      <c r="Q816" s="9"/>
      <c r="R816" s="9"/>
      <c r="S816" s="9"/>
      <c r="U816" s="28" t="s">
        <v>2465</v>
      </c>
      <c r="V816" s="28" t="s">
        <v>1686</v>
      </c>
    </row>
    <row r="817" spans="1:22" ht="18" customHeight="1" x14ac:dyDescent="0.25">
      <c r="A817" s="7" t="s">
        <v>1595</v>
      </c>
      <c r="B817" s="4" t="s">
        <v>3025</v>
      </c>
      <c r="C817" s="5" t="s">
        <v>1513</v>
      </c>
      <c r="D817" s="27" t="s">
        <v>0</v>
      </c>
      <c r="E817" s="36" t="s">
        <v>1630</v>
      </c>
      <c r="F817" s="29">
        <v>1.5</v>
      </c>
      <c r="G817" s="9" t="s">
        <v>1609</v>
      </c>
      <c r="H817" s="30" t="s">
        <v>2504</v>
      </c>
      <c r="I817" s="31">
        <f t="shared" si="438"/>
        <v>222</v>
      </c>
      <c r="J817" s="31">
        <f t="shared" si="439"/>
        <v>9300</v>
      </c>
      <c r="K817" s="31">
        <f t="shared" si="440"/>
        <v>1153800</v>
      </c>
      <c r="Q817" s="9"/>
      <c r="R817" s="9"/>
      <c r="S817" s="9"/>
      <c r="U817" s="28" t="s">
        <v>2466</v>
      </c>
      <c r="V817" s="28" t="s">
        <v>1706</v>
      </c>
    </row>
    <row r="818" spans="1:22" ht="18" customHeight="1" x14ac:dyDescent="0.25">
      <c r="A818" s="7" t="s">
        <v>1626</v>
      </c>
      <c r="B818" s="4" t="s">
        <v>3026</v>
      </c>
      <c r="C818" s="5" t="s">
        <v>1514</v>
      </c>
      <c r="D818" s="27" t="s">
        <v>1571</v>
      </c>
      <c r="E818" s="28" t="s">
        <v>1572</v>
      </c>
      <c r="F818" s="34">
        <v>1.67</v>
      </c>
      <c r="G818" s="28" t="s">
        <v>2508</v>
      </c>
      <c r="H818" s="30" t="s">
        <v>1573</v>
      </c>
      <c r="I818" s="31">
        <f>F818*1000/0.0025*0.37</f>
        <v>247160</v>
      </c>
      <c r="J818" s="31">
        <f>F818*1000/0.0025*15.5</f>
        <v>10354000</v>
      </c>
      <c r="K818" s="31">
        <f>F818*1000/0.0025*1923</f>
        <v>1284564000</v>
      </c>
      <c r="N818" s="9" t="s">
        <v>46</v>
      </c>
      <c r="Q818" s="9"/>
      <c r="R818" s="9"/>
      <c r="S818" s="9"/>
      <c r="U818" s="28" t="s">
        <v>2467</v>
      </c>
      <c r="V818" s="28" t="s">
        <v>1907</v>
      </c>
    </row>
    <row r="819" spans="1:22" ht="18" customHeight="1" x14ac:dyDescent="0.25">
      <c r="A819" s="7" t="s">
        <v>1626</v>
      </c>
      <c r="B819" s="6" t="s">
        <v>1515</v>
      </c>
      <c r="C819" s="5" t="s">
        <v>1516</v>
      </c>
      <c r="D819" s="27" t="s">
        <v>0</v>
      </c>
      <c r="E819" s="36" t="s">
        <v>1601</v>
      </c>
      <c r="F819" s="29">
        <v>9</v>
      </c>
      <c r="G819" s="9" t="s">
        <v>1609</v>
      </c>
      <c r="H819" s="30" t="s">
        <v>2504</v>
      </c>
      <c r="I819" s="31">
        <f>F819/0.0025*0.37</f>
        <v>1332</v>
      </c>
      <c r="J819" s="31">
        <f>F819/0.0025*15.5</f>
        <v>55800</v>
      </c>
      <c r="K819" s="31">
        <f>F819/0.0025*1923</f>
        <v>6922800</v>
      </c>
      <c r="Q819" s="9"/>
      <c r="R819" s="9"/>
      <c r="S819" s="9"/>
      <c r="U819" s="28" t="s">
        <v>2468</v>
      </c>
      <c r="V819" s="28" t="s">
        <v>2135</v>
      </c>
    </row>
    <row r="820" spans="1:22" ht="18" customHeight="1" x14ac:dyDescent="0.25">
      <c r="A820" s="7" t="s">
        <v>1592</v>
      </c>
      <c r="B820" s="6" t="s">
        <v>1517</v>
      </c>
      <c r="C820" s="5" t="s">
        <v>1518</v>
      </c>
      <c r="D820" s="27" t="s">
        <v>1571</v>
      </c>
      <c r="E820" s="28" t="s">
        <v>1572</v>
      </c>
      <c r="F820" s="38">
        <v>0.625</v>
      </c>
      <c r="G820" s="28" t="s">
        <v>2508</v>
      </c>
      <c r="H820" s="30" t="s">
        <v>1573</v>
      </c>
      <c r="I820" s="31">
        <f>F820*1000/0.0025*0.37</f>
        <v>92500</v>
      </c>
      <c r="J820" s="31">
        <f>F820*1000/0.0025*15.5</f>
        <v>3875000</v>
      </c>
      <c r="K820" s="31">
        <f>F820*1000/0.0025*1923</f>
        <v>480750000</v>
      </c>
      <c r="N820" s="9" t="s">
        <v>46</v>
      </c>
      <c r="Q820" s="9"/>
      <c r="R820" s="9"/>
      <c r="S820" s="9"/>
      <c r="U820" s="28" t="e">
        <f>VLOOKUP(#REF!,#REF!,3,FALSE)</f>
        <v>#REF!</v>
      </c>
      <c r="V820" s="28" t="e">
        <f>VLOOKUP(#REF!,#REF!,4,FALSE)</f>
        <v>#REF!</v>
      </c>
    </row>
    <row r="821" spans="1:22" ht="18" customHeight="1" x14ac:dyDescent="0.25">
      <c r="A821" s="7" t="s">
        <v>1592</v>
      </c>
      <c r="B821" s="4" t="s">
        <v>3027</v>
      </c>
      <c r="C821" s="5" t="s">
        <v>1519</v>
      </c>
      <c r="D821" s="27" t="s">
        <v>1571</v>
      </c>
      <c r="E821" s="28" t="s">
        <v>1572</v>
      </c>
      <c r="F821" s="29">
        <v>28.5</v>
      </c>
      <c r="G821" s="9" t="s">
        <v>1609</v>
      </c>
      <c r="H821" s="30" t="s">
        <v>1573</v>
      </c>
      <c r="I821" s="31">
        <f>F821/0.0025*0.37</f>
        <v>4218</v>
      </c>
      <c r="J821" s="31">
        <f>F821/0.0025*15.5</f>
        <v>176700</v>
      </c>
      <c r="K821" s="31">
        <f>F821/0.0025*1923</f>
        <v>21922200</v>
      </c>
      <c r="N821" s="28" t="s">
        <v>86</v>
      </c>
      <c r="Q821" s="9"/>
      <c r="R821" s="9"/>
      <c r="S821" s="9"/>
      <c r="U821" s="28" t="s">
        <v>2469</v>
      </c>
      <c r="V821" s="28" t="s">
        <v>2205</v>
      </c>
    </row>
    <row r="822" spans="1:22" ht="18" customHeight="1" x14ac:dyDescent="0.25">
      <c r="A822" s="7" t="s">
        <v>1591</v>
      </c>
      <c r="B822" s="4" t="s">
        <v>3028</v>
      </c>
      <c r="C822" s="5" t="s">
        <v>1520</v>
      </c>
      <c r="D822" s="27" t="s">
        <v>1571</v>
      </c>
      <c r="E822" s="28" t="s">
        <v>1572</v>
      </c>
      <c r="F822" s="38">
        <v>0.26800000000000002</v>
      </c>
      <c r="G822" s="28" t="s">
        <v>2508</v>
      </c>
      <c r="H822" s="30" t="s">
        <v>1573</v>
      </c>
      <c r="I822" s="31">
        <f>F822*1000/0.0025*0.37</f>
        <v>39664</v>
      </c>
      <c r="J822" s="31">
        <f>F822*1000/0.0025*15.5</f>
        <v>1661600</v>
      </c>
      <c r="K822" s="31">
        <f>F822*1000/0.0025*1923</f>
        <v>206145600</v>
      </c>
      <c r="N822" s="28" t="s">
        <v>86</v>
      </c>
      <c r="Q822" s="9"/>
      <c r="R822" s="9" t="s">
        <v>1520</v>
      </c>
      <c r="S822" s="9"/>
      <c r="U822" s="28" t="s">
        <v>2470</v>
      </c>
      <c r="V822" s="28" t="s">
        <v>1928</v>
      </c>
    </row>
    <row r="823" spans="1:22" ht="18" customHeight="1" x14ac:dyDescent="0.25">
      <c r="B823" s="6" t="s">
        <v>1521</v>
      </c>
      <c r="C823" s="5"/>
      <c r="F823" s="29" t="s">
        <v>1608</v>
      </c>
      <c r="H823" s="30" t="s">
        <v>1573</v>
      </c>
      <c r="I823" s="39"/>
      <c r="J823" s="39"/>
      <c r="K823" s="39"/>
      <c r="Q823" s="9"/>
      <c r="R823" s="9"/>
      <c r="S823" s="9"/>
      <c r="U823" s="28" t="e">
        <f>VLOOKUP(#REF!,#REF!,3,FALSE)</f>
        <v>#REF!</v>
      </c>
    </row>
    <row r="824" spans="1:22" ht="18" customHeight="1" x14ac:dyDescent="0.25">
      <c r="B824" s="6" t="s">
        <v>1522</v>
      </c>
      <c r="C824" s="5"/>
      <c r="F824" s="29" t="s">
        <v>1608</v>
      </c>
      <c r="H824" s="30" t="s">
        <v>1573</v>
      </c>
      <c r="I824" s="39"/>
      <c r="J824" s="39"/>
      <c r="K824" s="39"/>
      <c r="Q824" s="9"/>
      <c r="R824" s="9"/>
      <c r="S824" s="9"/>
      <c r="U824" s="28" t="e">
        <f>VLOOKUP(#REF!,#REF!,3,FALSE)</f>
        <v>#REF!</v>
      </c>
    </row>
    <row r="825" spans="1:22" ht="18" customHeight="1" x14ac:dyDescent="0.25">
      <c r="A825" s="7" t="s">
        <v>1591</v>
      </c>
      <c r="B825" s="4" t="s">
        <v>3029</v>
      </c>
      <c r="C825" s="5" t="s">
        <v>1523</v>
      </c>
      <c r="D825" s="27" t="s">
        <v>1571</v>
      </c>
      <c r="E825" s="28" t="s">
        <v>1572</v>
      </c>
      <c r="F825" s="38">
        <v>1.94</v>
      </c>
      <c r="G825" s="28" t="s">
        <v>2508</v>
      </c>
      <c r="H825" s="30" t="s">
        <v>1573</v>
      </c>
      <c r="I825" s="31">
        <f>F825*1000/0.0025*0.37</f>
        <v>287120</v>
      </c>
      <c r="J825" s="31">
        <f>F825*1000/0.0025*15.5</f>
        <v>12028000</v>
      </c>
      <c r="K825" s="31">
        <f>F825*1000/0.0025*1923</f>
        <v>1492248000</v>
      </c>
      <c r="N825" s="9" t="s">
        <v>46</v>
      </c>
      <c r="Q825" s="9"/>
      <c r="R825" s="9"/>
      <c r="S825" s="9"/>
      <c r="U825" s="28" t="s">
        <v>2471</v>
      </c>
      <c r="V825" s="28" t="s">
        <v>2472</v>
      </c>
    </row>
    <row r="826" spans="1:22" ht="18" customHeight="1" x14ac:dyDescent="0.25">
      <c r="A826" s="7" t="s">
        <v>1591</v>
      </c>
      <c r="B826" s="4" t="s">
        <v>3030</v>
      </c>
      <c r="C826" s="5" t="s">
        <v>1524</v>
      </c>
      <c r="D826" s="27" t="s">
        <v>0</v>
      </c>
      <c r="E826" s="36" t="s">
        <v>2503</v>
      </c>
      <c r="F826" s="29">
        <v>2.5000000000000001E-3</v>
      </c>
      <c r="G826" s="9" t="s">
        <v>1609</v>
      </c>
      <c r="H826" s="30" t="s">
        <v>2504</v>
      </c>
      <c r="I826" s="37">
        <f>F826/0.0025*0.37</f>
        <v>0.37</v>
      </c>
      <c r="J826" s="31">
        <f>F826/0.0025*15.5</f>
        <v>15.5</v>
      </c>
      <c r="K826" s="31">
        <f>F826/0.0025*1923</f>
        <v>1923</v>
      </c>
      <c r="Q826" s="9"/>
      <c r="R826" s="9"/>
      <c r="S826" s="9"/>
      <c r="U826" s="28" t="s">
        <v>2473</v>
      </c>
      <c r="V826" s="28" t="s">
        <v>2474</v>
      </c>
    </row>
    <row r="827" spans="1:22" ht="18" customHeight="1" x14ac:dyDescent="0.25">
      <c r="A827" s="7" t="s">
        <v>1591</v>
      </c>
      <c r="B827" s="4" t="s">
        <v>3031</v>
      </c>
      <c r="C827" s="5" t="s">
        <v>1206</v>
      </c>
      <c r="D827" s="27" t="s">
        <v>1571</v>
      </c>
      <c r="E827" s="28" t="s">
        <v>1572</v>
      </c>
      <c r="F827" s="34">
        <v>2.5</v>
      </c>
      <c r="G827" s="28" t="s">
        <v>2508</v>
      </c>
      <c r="H827" s="30" t="s">
        <v>1573</v>
      </c>
      <c r="I827" s="31">
        <f t="shared" ref="I827:I828" si="441">F827*1000/0.0025*0.37</f>
        <v>370000</v>
      </c>
      <c r="J827" s="31">
        <f t="shared" ref="J827:J828" si="442">F827*1000/0.0025*15.5</f>
        <v>15500000</v>
      </c>
      <c r="K827" s="31">
        <f t="shared" ref="K827:K828" si="443">F827*1000/0.0025*1923</f>
        <v>1923000000</v>
      </c>
      <c r="N827" s="9" t="s">
        <v>10</v>
      </c>
      <c r="P827" s="30" t="s">
        <v>1573</v>
      </c>
      <c r="Q827" s="9"/>
      <c r="R827" s="9"/>
      <c r="S827" s="9"/>
      <c r="U827" s="28" t="e">
        <f>VLOOKUP(#REF!,#REF!,3,FALSE)</f>
        <v>#REF!</v>
      </c>
      <c r="V827" s="28" t="e">
        <f>VLOOKUP(#REF!,#REF!,4,FALSE)</f>
        <v>#REF!</v>
      </c>
    </row>
    <row r="828" spans="1:22" ht="18" customHeight="1" x14ac:dyDescent="0.25">
      <c r="A828" s="7" t="s">
        <v>1591</v>
      </c>
      <c r="B828" s="4" t="s">
        <v>3032</v>
      </c>
      <c r="C828" s="5" t="s">
        <v>1525</v>
      </c>
      <c r="D828" s="27" t="s">
        <v>1571</v>
      </c>
      <c r="E828" s="28" t="s">
        <v>1572</v>
      </c>
      <c r="F828" s="38">
        <v>1.7999999999999999E-2</v>
      </c>
      <c r="G828" s="28" t="s">
        <v>2508</v>
      </c>
      <c r="H828" s="30" t="s">
        <v>1573</v>
      </c>
      <c r="I828" s="31">
        <f t="shared" si="441"/>
        <v>2664</v>
      </c>
      <c r="J828" s="31">
        <f t="shared" si="442"/>
        <v>111600</v>
      </c>
      <c r="K828" s="31">
        <f t="shared" si="443"/>
        <v>13845600</v>
      </c>
      <c r="N828" s="28" t="s">
        <v>15</v>
      </c>
      <c r="P828" s="30" t="s">
        <v>1573</v>
      </c>
      <c r="Q828" s="9"/>
      <c r="R828" s="9"/>
      <c r="S828" s="9"/>
      <c r="U828" s="28" t="s">
        <v>2475</v>
      </c>
      <c r="V828" s="28" t="s">
        <v>1686</v>
      </c>
    </row>
    <row r="829" spans="1:22" ht="18" customHeight="1" x14ac:dyDescent="0.25">
      <c r="A829" s="7" t="s">
        <v>1591</v>
      </c>
      <c r="B829" s="4" t="s">
        <v>3033</v>
      </c>
      <c r="C829" s="5" t="s">
        <v>1526</v>
      </c>
      <c r="D829" s="27" t="s">
        <v>1571</v>
      </c>
      <c r="E829" s="28" t="s">
        <v>1572</v>
      </c>
      <c r="F829" s="29">
        <v>6.4</v>
      </c>
      <c r="G829" s="9" t="s">
        <v>1609</v>
      </c>
      <c r="H829" s="30" t="s">
        <v>1573</v>
      </c>
      <c r="I829" s="31">
        <f>F829/0.0025*0.37</f>
        <v>947.2</v>
      </c>
      <c r="J829" s="31">
        <f>F829/0.0025*15.5</f>
        <v>39680</v>
      </c>
      <c r="K829" s="31">
        <f>F829/0.0025*1923</f>
        <v>4922880</v>
      </c>
      <c r="N829" s="9" t="s">
        <v>10</v>
      </c>
      <c r="P829" s="30" t="s">
        <v>1573</v>
      </c>
      <c r="Q829" s="9" t="s">
        <v>2476</v>
      </c>
      <c r="R829" s="9"/>
      <c r="S829" s="9"/>
      <c r="U829" s="28">
        <v>0</v>
      </c>
      <c r="V829" s="28">
        <v>0</v>
      </c>
    </row>
    <row r="830" spans="1:22" ht="18" customHeight="1" x14ac:dyDescent="0.25">
      <c r="A830" s="7" t="s">
        <v>1591</v>
      </c>
      <c r="B830" s="4" t="s">
        <v>3034</v>
      </c>
      <c r="C830" s="5" t="s">
        <v>1527</v>
      </c>
      <c r="D830" s="27" t="s">
        <v>1571</v>
      </c>
      <c r="E830" s="28" t="s">
        <v>1572</v>
      </c>
      <c r="F830" s="29" t="s">
        <v>1608</v>
      </c>
      <c r="H830" s="30" t="s">
        <v>1573</v>
      </c>
      <c r="I830" s="39"/>
      <c r="J830" s="39"/>
      <c r="K830" s="39"/>
      <c r="Q830" s="9"/>
      <c r="R830" s="9"/>
      <c r="S830" s="9"/>
      <c r="U830" s="28">
        <v>0</v>
      </c>
      <c r="V830" s="28">
        <v>0</v>
      </c>
    </row>
    <row r="831" spans="1:22" ht="18" customHeight="1" x14ac:dyDescent="0.25">
      <c r="A831" s="7" t="s">
        <v>1591</v>
      </c>
      <c r="B831" s="4" t="s">
        <v>3035</v>
      </c>
      <c r="C831" s="5" t="s">
        <v>1528</v>
      </c>
      <c r="D831" s="27" t="s">
        <v>1571</v>
      </c>
      <c r="E831" s="28" t="s">
        <v>1572</v>
      </c>
      <c r="F831" s="38">
        <v>0.26</v>
      </c>
      <c r="G831" s="28" t="s">
        <v>2508</v>
      </c>
      <c r="H831" s="30" t="s">
        <v>1573</v>
      </c>
      <c r="I831" s="31">
        <f>F831*1000/0.0025*0.37</f>
        <v>38480</v>
      </c>
      <c r="J831" s="31">
        <f>F831*1000/0.0025*15.5</f>
        <v>1612000</v>
      </c>
      <c r="K831" s="31">
        <f>F831*1000/0.0025*1923</f>
        <v>199992000</v>
      </c>
      <c r="N831" s="9" t="s">
        <v>46</v>
      </c>
      <c r="P831" s="30" t="s">
        <v>1573</v>
      </c>
      <c r="Q831" s="9"/>
      <c r="R831" s="9" t="s">
        <v>1528</v>
      </c>
      <c r="S831" s="9"/>
      <c r="U831" s="28" t="s">
        <v>2477</v>
      </c>
      <c r="V831" s="28" t="s">
        <v>1686</v>
      </c>
    </row>
    <row r="832" spans="1:22" ht="18" customHeight="1" x14ac:dyDescent="0.25">
      <c r="A832" s="7" t="s">
        <v>1591</v>
      </c>
      <c r="B832" s="4" t="s">
        <v>3036</v>
      </c>
      <c r="C832" s="5" t="s">
        <v>1529</v>
      </c>
      <c r="D832" s="27" t="s">
        <v>1571</v>
      </c>
      <c r="F832" s="40" t="s">
        <v>104</v>
      </c>
      <c r="H832" s="30" t="s">
        <v>1573</v>
      </c>
      <c r="I832" s="39"/>
      <c r="J832" s="39"/>
      <c r="K832" s="39"/>
      <c r="N832" s="28" t="s">
        <v>104</v>
      </c>
      <c r="P832" s="30" t="s">
        <v>1573</v>
      </c>
      <c r="Q832" s="9"/>
      <c r="R832" s="9"/>
      <c r="S832" s="9"/>
      <c r="T832" s="33" t="s">
        <v>1529</v>
      </c>
      <c r="U832" s="28" t="s">
        <v>2478</v>
      </c>
      <c r="V832" s="28" t="s">
        <v>2479</v>
      </c>
    </row>
    <row r="833" spans="1:22" ht="18" customHeight="1" x14ac:dyDescent="0.25">
      <c r="A833" s="7" t="s">
        <v>1591</v>
      </c>
      <c r="B833" s="5" t="s">
        <v>1530</v>
      </c>
      <c r="C833" s="5" t="s">
        <v>1531</v>
      </c>
      <c r="D833" s="27" t="s">
        <v>0</v>
      </c>
      <c r="E833" s="28" t="s">
        <v>1599</v>
      </c>
      <c r="F833" s="29">
        <v>30</v>
      </c>
      <c r="G833" s="9" t="s">
        <v>1609</v>
      </c>
      <c r="H833" s="30" t="s">
        <v>1573</v>
      </c>
      <c r="I833" s="31">
        <f>F833/0.0025*0.37</f>
        <v>4440</v>
      </c>
      <c r="J833" s="31">
        <f>F833/0.0025*15.5</f>
        <v>186000</v>
      </c>
      <c r="K833" s="31">
        <f>F833/0.0025*1923</f>
        <v>23076000</v>
      </c>
      <c r="Q833" s="9"/>
      <c r="R833" s="9"/>
      <c r="S833" s="9"/>
      <c r="U833" s="28" t="s">
        <v>2480</v>
      </c>
      <c r="V833" s="28" t="s">
        <v>2297</v>
      </c>
    </row>
    <row r="834" spans="1:22" ht="18" customHeight="1" x14ac:dyDescent="0.25">
      <c r="A834" s="7" t="s">
        <v>1591</v>
      </c>
      <c r="B834" s="4" t="s">
        <v>3037</v>
      </c>
      <c r="C834" s="5" t="s">
        <v>1532</v>
      </c>
      <c r="D834" s="27" t="s">
        <v>1571</v>
      </c>
      <c r="F834" s="29" t="s">
        <v>46</v>
      </c>
      <c r="H834" s="30" t="s">
        <v>1573</v>
      </c>
      <c r="I834" s="39"/>
      <c r="J834" s="39"/>
      <c r="K834" s="39"/>
      <c r="N834" s="9" t="s">
        <v>46</v>
      </c>
      <c r="P834" s="30" t="s">
        <v>1573</v>
      </c>
      <c r="Q834" s="9"/>
      <c r="R834" s="9"/>
      <c r="S834" s="9"/>
      <c r="U834" s="28" t="s">
        <v>2481</v>
      </c>
      <c r="V834" s="28" t="s">
        <v>1688</v>
      </c>
    </row>
    <row r="835" spans="1:22" ht="18" customHeight="1" x14ac:dyDescent="0.25">
      <c r="A835" s="7" t="s">
        <v>1591</v>
      </c>
      <c r="B835" s="4" t="s">
        <v>3038</v>
      </c>
      <c r="C835" s="5" t="s">
        <v>1533</v>
      </c>
      <c r="D835" s="27" t="s">
        <v>1571</v>
      </c>
      <c r="E835" s="28" t="s">
        <v>1572</v>
      </c>
      <c r="F835" s="38">
        <v>6.2E-2</v>
      </c>
      <c r="G835" s="28" t="s">
        <v>2508</v>
      </c>
      <c r="H835" s="30" t="s">
        <v>1573</v>
      </c>
      <c r="I835" s="31">
        <f t="shared" ref="I835:I838" si="444">F835*1000/0.0025*0.37</f>
        <v>9176</v>
      </c>
      <c r="J835" s="31">
        <f t="shared" ref="J835:J838" si="445">F835*1000/0.0025*15.5</f>
        <v>384400</v>
      </c>
      <c r="K835" s="31">
        <f t="shared" ref="K835:K838" si="446">F835*1000/0.0025*1923</f>
        <v>47690400</v>
      </c>
      <c r="M835" s="28" t="s">
        <v>1572</v>
      </c>
      <c r="N835" s="28">
        <v>410</v>
      </c>
      <c r="O835" s="9" t="s">
        <v>1575</v>
      </c>
      <c r="P835" s="30" t="s">
        <v>1573</v>
      </c>
      <c r="Q835" s="9"/>
      <c r="R835" s="9"/>
      <c r="S835" s="9"/>
      <c r="U835" s="28" t="e">
        <f>VLOOKUP(#REF!,#REF!,3,FALSE)</f>
        <v>#REF!</v>
      </c>
      <c r="V835" s="28" t="e">
        <f>VLOOKUP(#REF!,#REF!,4,FALSE)</f>
        <v>#REF!</v>
      </c>
    </row>
    <row r="836" spans="1:22" ht="18" customHeight="1" x14ac:dyDescent="0.25">
      <c r="A836" s="7" t="s">
        <v>1591</v>
      </c>
      <c r="B836" s="4" t="s">
        <v>3039</v>
      </c>
      <c r="C836" s="5" t="s">
        <v>1534</v>
      </c>
      <c r="D836" s="27" t="s">
        <v>1571</v>
      </c>
      <c r="E836" s="28" t="s">
        <v>1572</v>
      </c>
      <c r="F836" s="38">
        <v>2.4</v>
      </c>
      <c r="G836" s="28" t="s">
        <v>2508</v>
      </c>
      <c r="H836" s="30" t="s">
        <v>1573</v>
      </c>
      <c r="I836" s="31">
        <f t="shared" si="444"/>
        <v>355200</v>
      </c>
      <c r="J836" s="31">
        <f t="shared" si="445"/>
        <v>14880000</v>
      </c>
      <c r="K836" s="31">
        <f t="shared" si="446"/>
        <v>1846080000</v>
      </c>
      <c r="N836" s="28" t="s">
        <v>86</v>
      </c>
      <c r="P836" s="30" t="s">
        <v>1573</v>
      </c>
      <c r="Q836" s="9" t="s">
        <v>1534</v>
      </c>
      <c r="R836" s="9"/>
      <c r="S836" s="9"/>
      <c r="U836" s="28" t="s">
        <v>2482</v>
      </c>
      <c r="V836" s="28" t="s">
        <v>2483</v>
      </c>
    </row>
    <row r="837" spans="1:22" ht="18" customHeight="1" x14ac:dyDescent="0.25">
      <c r="A837" s="7" t="s">
        <v>1591</v>
      </c>
      <c r="B837" s="4" t="s">
        <v>3040</v>
      </c>
      <c r="C837" s="5" t="s">
        <v>1535</v>
      </c>
      <c r="D837" s="27" t="s">
        <v>1571</v>
      </c>
      <c r="E837" s="28" t="s">
        <v>1572</v>
      </c>
      <c r="F837" s="38">
        <v>0.41699999999999998</v>
      </c>
      <c r="G837" s="28" t="s">
        <v>2508</v>
      </c>
      <c r="H837" s="30" t="s">
        <v>1573</v>
      </c>
      <c r="I837" s="31">
        <f t="shared" si="444"/>
        <v>61716</v>
      </c>
      <c r="J837" s="31">
        <f t="shared" si="445"/>
        <v>2585400</v>
      </c>
      <c r="K837" s="31">
        <f t="shared" si="446"/>
        <v>320756400</v>
      </c>
      <c r="N837" s="9" t="s">
        <v>46</v>
      </c>
      <c r="P837" s="30" t="s">
        <v>1573</v>
      </c>
      <c r="Q837" s="9"/>
      <c r="R837" s="9" t="s">
        <v>1535</v>
      </c>
      <c r="S837" s="9"/>
      <c r="U837" s="28" t="s">
        <v>2484</v>
      </c>
      <c r="V837" s="28" t="s">
        <v>1686</v>
      </c>
    </row>
    <row r="838" spans="1:22" ht="18" customHeight="1" x14ac:dyDescent="0.25">
      <c r="A838" s="7" t="s">
        <v>1591</v>
      </c>
      <c r="B838" s="6" t="s">
        <v>1536</v>
      </c>
      <c r="C838" s="5" t="s">
        <v>1537</v>
      </c>
      <c r="D838" s="27" t="s">
        <v>1571</v>
      </c>
      <c r="E838" s="28" t="s">
        <v>1572</v>
      </c>
      <c r="F838" s="38">
        <v>0.41699999999999998</v>
      </c>
      <c r="G838" s="28" t="s">
        <v>2508</v>
      </c>
      <c r="H838" s="30" t="s">
        <v>1573</v>
      </c>
      <c r="I838" s="31">
        <f t="shared" si="444"/>
        <v>61716</v>
      </c>
      <c r="J838" s="31">
        <f t="shared" si="445"/>
        <v>2585400</v>
      </c>
      <c r="K838" s="31">
        <f t="shared" si="446"/>
        <v>320756400</v>
      </c>
      <c r="N838" s="28" t="s">
        <v>73</v>
      </c>
      <c r="P838" s="30" t="s">
        <v>1573</v>
      </c>
      <c r="Q838" s="9"/>
      <c r="R838" s="9" t="s">
        <v>1537</v>
      </c>
      <c r="S838" s="9"/>
      <c r="U838" s="28" t="s">
        <v>2485</v>
      </c>
      <c r="V838" s="28" t="s">
        <v>1686</v>
      </c>
    </row>
    <row r="839" spans="1:22" ht="18" customHeight="1" x14ac:dyDescent="0.25">
      <c r="A839" s="7" t="s">
        <v>1577</v>
      </c>
      <c r="B839" s="6" t="s">
        <v>1538</v>
      </c>
      <c r="C839" s="5" t="s">
        <v>1539</v>
      </c>
      <c r="F839" s="29" t="s">
        <v>1608</v>
      </c>
      <c r="H839" s="30" t="s">
        <v>1573</v>
      </c>
      <c r="I839" s="39"/>
      <c r="J839" s="39"/>
      <c r="K839" s="39"/>
      <c r="Q839" s="9"/>
      <c r="R839" s="9"/>
      <c r="S839" s="9"/>
      <c r="U839" s="28" t="e">
        <f>VLOOKUP(#REF!,#REF!,3,FALSE)</f>
        <v>#REF!</v>
      </c>
      <c r="V839" s="28" t="e">
        <f>VLOOKUP(#REF!,#REF!,4,FALSE)</f>
        <v>#REF!</v>
      </c>
    </row>
    <row r="840" spans="1:22" ht="18" customHeight="1" x14ac:dyDescent="0.25">
      <c r="A840" s="7" t="s">
        <v>1633</v>
      </c>
      <c r="B840" s="4" t="s">
        <v>3041</v>
      </c>
      <c r="C840" s="5" t="s">
        <v>1540</v>
      </c>
      <c r="D840" s="27" t="s">
        <v>1571</v>
      </c>
      <c r="F840" s="29" t="s">
        <v>46</v>
      </c>
      <c r="H840" s="30" t="s">
        <v>1573</v>
      </c>
      <c r="I840" s="39"/>
      <c r="J840" s="39"/>
      <c r="K840" s="39"/>
      <c r="N840" s="9" t="s">
        <v>46</v>
      </c>
      <c r="P840" s="30" t="s">
        <v>1573</v>
      </c>
      <c r="Q840" s="9"/>
      <c r="R840" s="9"/>
      <c r="S840" s="9"/>
      <c r="U840" s="28" t="s">
        <v>2486</v>
      </c>
      <c r="V840" s="28" t="s">
        <v>1976</v>
      </c>
    </row>
    <row r="841" spans="1:22" ht="18" customHeight="1" x14ac:dyDescent="0.25">
      <c r="A841" s="7" t="s">
        <v>1633</v>
      </c>
      <c r="B841" s="6" t="s">
        <v>1541</v>
      </c>
      <c r="C841" s="5" t="s">
        <v>1542</v>
      </c>
      <c r="D841" s="27" t="s">
        <v>1578</v>
      </c>
      <c r="E841" s="28" t="s">
        <v>0</v>
      </c>
      <c r="F841" s="34">
        <v>2.5000000000000002E-6</v>
      </c>
      <c r="G841" s="28" t="s">
        <v>2508</v>
      </c>
      <c r="H841" s="30" t="s">
        <v>1573</v>
      </c>
      <c r="I841" s="37">
        <f t="shared" ref="I841:I842" si="447">F841*1000/0.0025*0.37</f>
        <v>0.37</v>
      </c>
      <c r="J841" s="31">
        <f t="shared" ref="J841:J842" si="448">F841*1000/0.0025*15.5</f>
        <v>15.5</v>
      </c>
      <c r="K841" s="31">
        <f t="shared" ref="K841:K842" si="449">F841*1000/0.0025*1923</f>
        <v>1923</v>
      </c>
      <c r="M841" s="28" t="s">
        <v>1620</v>
      </c>
      <c r="N841" s="28">
        <v>10</v>
      </c>
      <c r="O841" s="9" t="s">
        <v>1575</v>
      </c>
      <c r="P841" s="30" t="s">
        <v>1573</v>
      </c>
      <c r="Q841" s="9"/>
      <c r="R841" s="9"/>
      <c r="S841" s="9"/>
      <c r="U841" s="28" t="s">
        <v>2487</v>
      </c>
      <c r="V841" s="28" t="s">
        <v>2488</v>
      </c>
    </row>
    <row r="842" spans="1:22" ht="18" customHeight="1" x14ac:dyDescent="0.25">
      <c r="A842" s="7" t="s">
        <v>1570</v>
      </c>
      <c r="B842" s="6" t="s">
        <v>1543</v>
      </c>
      <c r="C842" s="5" t="s">
        <v>1544</v>
      </c>
      <c r="D842" s="27" t="s">
        <v>1578</v>
      </c>
      <c r="E842" s="28" t="s">
        <v>1579</v>
      </c>
      <c r="F842" s="34">
        <v>0.04</v>
      </c>
      <c r="G842" s="28" t="s">
        <v>2508</v>
      </c>
      <c r="H842" s="30" t="s">
        <v>1573</v>
      </c>
      <c r="I842" s="31">
        <f t="shared" si="447"/>
        <v>5920</v>
      </c>
      <c r="J842" s="31">
        <f t="shared" si="448"/>
        <v>248000</v>
      </c>
      <c r="K842" s="31">
        <f t="shared" si="449"/>
        <v>30768000</v>
      </c>
      <c r="M842" s="28" t="s">
        <v>1620</v>
      </c>
      <c r="N842" s="28">
        <v>10</v>
      </c>
      <c r="O842" s="9" t="s">
        <v>1575</v>
      </c>
      <c r="P842" s="30" t="s">
        <v>1573</v>
      </c>
      <c r="Q842" s="9"/>
      <c r="R842" s="9"/>
      <c r="S842" s="9"/>
      <c r="U842" s="28" t="s">
        <v>2489</v>
      </c>
      <c r="V842" s="28" t="s">
        <v>2083</v>
      </c>
    </row>
    <row r="843" spans="1:22" ht="18" customHeight="1" x14ac:dyDescent="0.25">
      <c r="A843" s="7" t="s">
        <v>1570</v>
      </c>
      <c r="B843" s="4" t="s">
        <v>3042</v>
      </c>
      <c r="C843" s="5" t="s">
        <v>1545</v>
      </c>
      <c r="D843" s="27" t="s">
        <v>0</v>
      </c>
      <c r="E843" s="28" t="s">
        <v>1599</v>
      </c>
      <c r="F843" s="29">
        <v>30</v>
      </c>
      <c r="G843" s="9" t="s">
        <v>1609</v>
      </c>
      <c r="H843" s="30" t="s">
        <v>1573</v>
      </c>
      <c r="I843" s="31">
        <f>F843/0.0025*0.37</f>
        <v>4440</v>
      </c>
      <c r="J843" s="31">
        <f>F843/0.0025*15.5</f>
        <v>186000</v>
      </c>
      <c r="K843" s="31">
        <f>F843/0.0025*1923</f>
        <v>23076000</v>
      </c>
      <c r="Q843" s="9"/>
      <c r="R843" s="9"/>
      <c r="S843" s="9"/>
      <c r="U843" s="28" t="s">
        <v>2490</v>
      </c>
      <c r="V843" s="28" t="s">
        <v>2491</v>
      </c>
    </row>
    <row r="844" spans="1:22" ht="18" customHeight="1" x14ac:dyDescent="0.25">
      <c r="A844" s="7" t="s">
        <v>1570</v>
      </c>
      <c r="B844" s="4" t="s">
        <v>3043</v>
      </c>
      <c r="C844" s="5" t="s">
        <v>1546</v>
      </c>
      <c r="F844" s="29" t="s">
        <v>1608</v>
      </c>
      <c r="H844" s="30" t="s">
        <v>1573</v>
      </c>
      <c r="I844" s="39"/>
      <c r="J844" s="39"/>
      <c r="K844" s="39"/>
      <c r="Q844" s="9"/>
      <c r="R844" s="9"/>
      <c r="S844" s="9"/>
      <c r="U844" s="28">
        <v>0</v>
      </c>
      <c r="V844" s="28">
        <v>0</v>
      </c>
    </row>
    <row r="845" spans="1:22" ht="18" customHeight="1" x14ac:dyDescent="0.25">
      <c r="A845" s="7" t="s">
        <v>1570</v>
      </c>
      <c r="B845" s="4" t="s">
        <v>3044</v>
      </c>
      <c r="C845" s="5" t="s">
        <v>1547</v>
      </c>
      <c r="D845" s="27" t="s">
        <v>1571</v>
      </c>
      <c r="E845" s="28" t="s">
        <v>1572</v>
      </c>
      <c r="F845" s="38">
        <v>3.95</v>
      </c>
      <c r="G845" s="28" t="s">
        <v>2508</v>
      </c>
      <c r="H845" s="30" t="s">
        <v>1573</v>
      </c>
      <c r="I845" s="31">
        <f t="shared" ref="I845:I850" si="450">F845*1000/0.0025*0.37</f>
        <v>584600</v>
      </c>
      <c r="J845" s="31">
        <f t="shared" ref="J845:J850" si="451">F845*1000/0.0025*15.5</f>
        <v>24490000</v>
      </c>
      <c r="K845" s="31">
        <f t="shared" ref="K845:K850" si="452">F845*1000/0.0025*1923</f>
        <v>3038340000</v>
      </c>
      <c r="N845" s="28" t="s">
        <v>787</v>
      </c>
      <c r="P845" s="30" t="s">
        <v>1573</v>
      </c>
      <c r="Q845" s="9"/>
      <c r="R845" s="9"/>
      <c r="S845" s="9"/>
      <c r="T845" s="33" t="s">
        <v>2492</v>
      </c>
      <c r="U845" s="28">
        <v>0</v>
      </c>
      <c r="V845" s="28">
        <v>0</v>
      </c>
    </row>
    <row r="846" spans="1:22" ht="18" customHeight="1" x14ac:dyDescent="0.25">
      <c r="A846" s="7" t="s">
        <v>1570</v>
      </c>
      <c r="B846" s="4" t="s">
        <v>3045</v>
      </c>
      <c r="C846" s="5" t="s">
        <v>1548</v>
      </c>
      <c r="D846" s="27" t="s">
        <v>1571</v>
      </c>
      <c r="E846" s="28" t="s">
        <v>1572</v>
      </c>
      <c r="F846" s="38">
        <v>0.25</v>
      </c>
      <c r="G846" s="28" t="s">
        <v>2508</v>
      </c>
      <c r="H846" s="30" t="s">
        <v>1573</v>
      </c>
      <c r="I846" s="31">
        <f t="shared" si="450"/>
        <v>37000</v>
      </c>
      <c r="J846" s="31">
        <f t="shared" si="451"/>
        <v>1550000</v>
      </c>
      <c r="K846" s="31">
        <f t="shared" si="452"/>
        <v>192300000</v>
      </c>
      <c r="N846" s="9" t="s">
        <v>46</v>
      </c>
      <c r="P846" s="30" t="s">
        <v>1573</v>
      </c>
      <c r="Q846" s="9" t="s">
        <v>2493</v>
      </c>
      <c r="R846" s="9"/>
      <c r="S846" s="9" t="s">
        <v>2493</v>
      </c>
      <c r="U846" s="28">
        <v>0</v>
      </c>
      <c r="V846" s="28">
        <v>0</v>
      </c>
    </row>
    <row r="847" spans="1:22" ht="18" customHeight="1" x14ac:dyDescent="0.25">
      <c r="A847" s="7" t="s">
        <v>1570</v>
      </c>
      <c r="B847" s="4" t="s">
        <v>3046</v>
      </c>
      <c r="C847" s="5" t="s">
        <v>1549</v>
      </c>
      <c r="D847" s="27" t="s">
        <v>1571</v>
      </c>
      <c r="E847" s="28" t="s">
        <v>1572</v>
      </c>
      <c r="F847" s="38">
        <v>0.21</v>
      </c>
      <c r="G847" s="28" t="s">
        <v>2508</v>
      </c>
      <c r="H847" s="30" t="s">
        <v>1573</v>
      </c>
      <c r="I847" s="31">
        <f t="shared" si="450"/>
        <v>31080</v>
      </c>
      <c r="J847" s="31">
        <f t="shared" si="451"/>
        <v>1302000</v>
      </c>
      <c r="K847" s="31">
        <f t="shared" si="452"/>
        <v>161532000</v>
      </c>
      <c r="N847" s="9" t="s">
        <v>46</v>
      </c>
      <c r="P847" s="30" t="s">
        <v>1573</v>
      </c>
      <c r="Q847" s="9"/>
      <c r="R847" s="9"/>
      <c r="S847" s="9"/>
      <c r="U847" s="28" t="e">
        <f>VLOOKUP(#REF!,#REF!,3,FALSE)</f>
        <v>#REF!</v>
      </c>
      <c r="V847" s="28" t="e">
        <f>VLOOKUP(#REF!,#REF!,4,FALSE)</f>
        <v>#REF!</v>
      </c>
    </row>
    <row r="848" spans="1:22" ht="18" customHeight="1" x14ac:dyDescent="0.25">
      <c r="A848" s="7" t="s">
        <v>1570</v>
      </c>
      <c r="B848" s="4" t="s">
        <v>3047</v>
      </c>
      <c r="C848" s="5" t="s">
        <v>1550</v>
      </c>
      <c r="D848" s="27" t="s">
        <v>1578</v>
      </c>
      <c r="E848" s="28" t="s">
        <v>1579</v>
      </c>
      <c r="F848" s="34">
        <v>3.7999999999999999E-2</v>
      </c>
      <c r="G848" s="28" t="s">
        <v>2508</v>
      </c>
      <c r="H848" s="30" t="s">
        <v>1573</v>
      </c>
      <c r="I848" s="31">
        <f t="shared" si="450"/>
        <v>5624</v>
      </c>
      <c r="J848" s="31">
        <f t="shared" si="451"/>
        <v>235600</v>
      </c>
      <c r="K848" s="31">
        <f t="shared" si="452"/>
        <v>29229600</v>
      </c>
      <c r="M848" s="28" t="s">
        <v>1620</v>
      </c>
      <c r="N848" s="28">
        <v>10</v>
      </c>
      <c r="O848" s="9" t="s">
        <v>1575</v>
      </c>
      <c r="P848" s="30" t="s">
        <v>1573</v>
      </c>
      <c r="Q848" s="9" t="s">
        <v>1550</v>
      </c>
      <c r="R848" s="9"/>
      <c r="S848" s="9" t="s">
        <v>1550</v>
      </c>
      <c r="U848" s="28" t="s">
        <v>2494</v>
      </c>
      <c r="V848" s="28" t="s">
        <v>2495</v>
      </c>
    </row>
    <row r="849" spans="1:22" ht="18" customHeight="1" x14ac:dyDescent="0.25">
      <c r="A849" s="7" t="s">
        <v>1570</v>
      </c>
      <c r="B849" s="4" t="s">
        <v>3048</v>
      </c>
      <c r="C849" s="5" t="s">
        <v>1551</v>
      </c>
      <c r="D849" s="27" t="s">
        <v>1571</v>
      </c>
      <c r="E849" s="28" t="s">
        <v>1572</v>
      </c>
      <c r="F849" s="38">
        <v>0.5</v>
      </c>
      <c r="G849" s="28" t="s">
        <v>2508</v>
      </c>
      <c r="H849" s="30" t="s">
        <v>1573</v>
      </c>
      <c r="I849" s="31">
        <f t="shared" si="450"/>
        <v>74000</v>
      </c>
      <c r="J849" s="31">
        <f t="shared" si="451"/>
        <v>3100000</v>
      </c>
      <c r="K849" s="31">
        <f t="shared" si="452"/>
        <v>384600000</v>
      </c>
      <c r="N849" s="51" t="s">
        <v>1552</v>
      </c>
      <c r="Q849" s="9" t="s">
        <v>2496</v>
      </c>
      <c r="R849" s="9"/>
      <c r="S849" s="9" t="s">
        <v>2496</v>
      </c>
      <c r="T849" s="33" t="s">
        <v>2496</v>
      </c>
      <c r="U849" s="28">
        <v>0</v>
      </c>
      <c r="V849" s="28">
        <v>0</v>
      </c>
    </row>
    <row r="850" spans="1:22" ht="18" customHeight="1" x14ac:dyDescent="0.25">
      <c r="A850" s="7" t="s">
        <v>1604</v>
      </c>
      <c r="B850" s="4" t="s">
        <v>3049</v>
      </c>
      <c r="C850" s="5" t="s">
        <v>1553</v>
      </c>
      <c r="D850" s="27" t="s">
        <v>1571</v>
      </c>
      <c r="E850" s="28" t="s">
        <v>1572</v>
      </c>
      <c r="F850" s="38">
        <v>8.5500000000000007</v>
      </c>
      <c r="G850" s="28" t="s">
        <v>2508</v>
      </c>
      <c r="H850" s="30" t="s">
        <v>1573</v>
      </c>
      <c r="I850" s="31">
        <f t="shared" si="450"/>
        <v>1265400</v>
      </c>
      <c r="J850" s="31">
        <f t="shared" si="451"/>
        <v>53010000</v>
      </c>
      <c r="K850" s="31">
        <f t="shared" si="452"/>
        <v>6576660000</v>
      </c>
      <c r="N850" s="28" t="s">
        <v>86</v>
      </c>
      <c r="P850" s="30" t="s">
        <v>1573</v>
      </c>
      <c r="Q850" s="9"/>
      <c r="R850" s="9"/>
      <c r="S850" s="9"/>
      <c r="T850" s="33" t="s">
        <v>2497</v>
      </c>
      <c r="U850" s="28">
        <v>0</v>
      </c>
      <c r="V850" s="28">
        <v>0</v>
      </c>
    </row>
    <row r="851" spans="1:22" ht="18" customHeight="1" x14ac:dyDescent="0.25">
      <c r="A851" s="7" t="s">
        <v>1604</v>
      </c>
      <c r="B851" s="4" t="s">
        <v>3050</v>
      </c>
      <c r="C851" s="5" t="s">
        <v>1554</v>
      </c>
      <c r="D851" s="27" t="s">
        <v>0</v>
      </c>
      <c r="E851" s="36" t="s">
        <v>1630</v>
      </c>
      <c r="F851" s="29">
        <v>1.5</v>
      </c>
      <c r="G851" s="9" t="s">
        <v>1609</v>
      </c>
      <c r="H851" s="30" t="s">
        <v>2504</v>
      </c>
      <c r="I851" s="31">
        <f>F851/0.0025*0.37</f>
        <v>222</v>
      </c>
      <c r="J851" s="31">
        <f>F851/0.0025*15.5</f>
        <v>9300</v>
      </c>
      <c r="K851" s="31">
        <f>F851/0.0025*1923</f>
        <v>1153800</v>
      </c>
      <c r="Q851" s="9"/>
      <c r="R851" s="9"/>
      <c r="S851" s="9"/>
      <c r="U851" s="28" t="s">
        <v>2498</v>
      </c>
      <c r="V851" s="28" t="s">
        <v>2499</v>
      </c>
    </row>
    <row r="852" spans="1:22" ht="18" customHeight="1" x14ac:dyDescent="0.25">
      <c r="A852" s="7" t="s">
        <v>1574</v>
      </c>
      <c r="B852" s="4" t="s">
        <v>3051</v>
      </c>
      <c r="C852" s="5" t="s">
        <v>1555</v>
      </c>
      <c r="D852" s="27" t="s">
        <v>1571</v>
      </c>
      <c r="E852" s="28" t="s">
        <v>1572</v>
      </c>
      <c r="F852" s="38">
        <v>0.45</v>
      </c>
      <c r="G852" s="28" t="s">
        <v>2508</v>
      </c>
      <c r="H852" s="30" t="s">
        <v>1573</v>
      </c>
      <c r="I852" s="31">
        <f>F852*1000/0.0025*0.37</f>
        <v>66600</v>
      </c>
      <c r="J852" s="31">
        <f>F852*1000/0.0025*15.5</f>
        <v>2790000</v>
      </c>
      <c r="K852" s="31">
        <f>F852*1000/0.0025*1923</f>
        <v>346140000</v>
      </c>
      <c r="P852" s="30" t="s">
        <v>1573</v>
      </c>
      <c r="Q852" s="9"/>
      <c r="R852" s="9"/>
      <c r="S852" s="9"/>
      <c r="U852" s="28" t="e">
        <f>VLOOKUP(#REF!,#REF!,3,FALSE)</f>
        <v>#REF!</v>
      </c>
      <c r="V852" s="28" t="e">
        <f>VLOOKUP(#REF!,#REF!,4,FALSE)</f>
        <v>#REF!</v>
      </c>
    </row>
    <row r="853" spans="1:22" ht="18" customHeight="1" x14ac:dyDescent="0.25">
      <c r="A853" s="7" t="s">
        <v>1574</v>
      </c>
      <c r="B853" s="6" t="s">
        <v>1556</v>
      </c>
      <c r="C853" s="5" t="s">
        <v>1557</v>
      </c>
      <c r="F853" s="29" t="s">
        <v>1608</v>
      </c>
      <c r="H853" s="30" t="s">
        <v>1573</v>
      </c>
      <c r="I853" s="39"/>
      <c r="J853" s="39"/>
      <c r="K853" s="39"/>
      <c r="Q853" s="9"/>
      <c r="R853" s="9"/>
      <c r="S853" s="9"/>
      <c r="U853" s="28" t="e">
        <f>VLOOKUP(#REF!,#REF!,3,FALSE)</f>
        <v>#REF!</v>
      </c>
      <c r="V853" s="28" t="e">
        <f>VLOOKUP(#REF!,#REF!,4,FALSE)</f>
        <v>#REF!</v>
      </c>
    </row>
    <row r="854" spans="1:22" ht="18" customHeight="1" x14ac:dyDescent="0.25">
      <c r="A854" s="7" t="s">
        <v>1585</v>
      </c>
      <c r="B854" s="6" t="s">
        <v>1558</v>
      </c>
      <c r="C854" s="5" t="s">
        <v>1559</v>
      </c>
      <c r="F854" s="29" t="s">
        <v>1608</v>
      </c>
      <c r="H854" s="30" t="s">
        <v>1573</v>
      </c>
      <c r="I854" s="39"/>
      <c r="J854" s="39"/>
      <c r="K854" s="39"/>
      <c r="Q854" s="9"/>
      <c r="R854" s="9"/>
      <c r="S854" s="9"/>
      <c r="U854" s="28">
        <v>0</v>
      </c>
      <c r="V854" s="28">
        <v>0</v>
      </c>
    </row>
    <row r="855" spans="1:22" ht="18" customHeight="1" x14ac:dyDescent="0.25">
      <c r="A855" s="7" t="s">
        <v>1585</v>
      </c>
      <c r="B855" s="4" t="s">
        <v>3052</v>
      </c>
      <c r="C855" s="5" t="s">
        <v>1141</v>
      </c>
      <c r="D855" s="27" t="s">
        <v>1571</v>
      </c>
      <c r="E855" s="28" t="s">
        <v>1572</v>
      </c>
      <c r="F855" s="38">
        <v>2.25</v>
      </c>
      <c r="G855" s="28" t="s">
        <v>2508</v>
      </c>
      <c r="H855" s="30" t="s">
        <v>1573</v>
      </c>
      <c r="I855" s="31">
        <f t="shared" ref="I855:I856" si="453">F855*1000/0.0025*0.37</f>
        <v>333000</v>
      </c>
      <c r="J855" s="31">
        <f t="shared" ref="J855:J856" si="454">F855*1000/0.0025*15.5</f>
        <v>13950000</v>
      </c>
      <c r="K855" s="31">
        <f t="shared" ref="K855:K856" si="455">F855*1000/0.0025*1923</f>
        <v>1730700000</v>
      </c>
      <c r="N855" s="9" t="s">
        <v>46</v>
      </c>
      <c r="P855" s="30" t="s">
        <v>1573</v>
      </c>
      <c r="Q855" s="9"/>
      <c r="R855" s="9"/>
      <c r="S855" s="9"/>
      <c r="U855" s="28" t="e">
        <f>VLOOKUP(#REF!,#REF!,3,FALSE)</f>
        <v>#REF!</v>
      </c>
      <c r="V855" s="28" t="e">
        <f>VLOOKUP(#REF!,#REF!,4,FALSE)</f>
        <v>#REF!</v>
      </c>
    </row>
    <row r="856" spans="1:22" ht="18" customHeight="1" x14ac:dyDescent="0.25">
      <c r="B856" s="4" t="s">
        <v>3053</v>
      </c>
      <c r="C856" s="35" t="s">
        <v>1560</v>
      </c>
      <c r="D856" s="27" t="s">
        <v>1571</v>
      </c>
      <c r="E856" s="28" t="s">
        <v>1572</v>
      </c>
      <c r="F856" s="38">
        <v>2</v>
      </c>
      <c r="G856" s="28" t="s">
        <v>2508</v>
      </c>
      <c r="H856" s="30" t="s">
        <v>1573</v>
      </c>
      <c r="I856" s="31">
        <f t="shared" si="453"/>
        <v>296000</v>
      </c>
      <c r="J856" s="31">
        <f t="shared" si="454"/>
        <v>12400000</v>
      </c>
      <c r="K856" s="31">
        <f t="shared" si="455"/>
        <v>1538400000</v>
      </c>
      <c r="N856" s="9" t="s">
        <v>46</v>
      </c>
      <c r="P856" s="30" t="s">
        <v>1573</v>
      </c>
      <c r="Q856" s="9" t="s">
        <v>2500</v>
      </c>
      <c r="R856" s="9"/>
      <c r="S856" s="9" t="s">
        <v>2500</v>
      </c>
    </row>
    <row r="857" spans="1:22" ht="18" customHeight="1" x14ac:dyDescent="0.25">
      <c r="A857" s="7" t="s">
        <v>1581</v>
      </c>
      <c r="B857" s="4" t="s">
        <v>3054</v>
      </c>
      <c r="C857" s="35" t="s">
        <v>1561</v>
      </c>
      <c r="D857" s="27" t="s">
        <v>1571</v>
      </c>
      <c r="F857" s="9" t="s">
        <v>46</v>
      </c>
      <c r="H857" s="30" t="s">
        <v>1573</v>
      </c>
      <c r="I857" s="39"/>
      <c r="J857" s="39"/>
      <c r="K857" s="39"/>
      <c r="N857" s="9" t="s">
        <v>46</v>
      </c>
      <c r="P857" s="30" t="s">
        <v>1573</v>
      </c>
      <c r="Q857" s="9"/>
      <c r="R857" s="9"/>
    </row>
  </sheetData>
  <sheetProtection autoFilter="0"/>
  <autoFilter ref="A2:T857" xr:uid="{7FC9925A-31CA-4C73-996D-9AEE9649674F}"/>
  <mergeCells count="5">
    <mergeCell ref="A1:C1"/>
    <mergeCell ref="D1:H1"/>
    <mergeCell ref="L1:P1"/>
    <mergeCell ref="Q1:T1"/>
    <mergeCell ref="I1:K1"/>
  </mergeCells>
  <conditionalFormatting sqref="A27">
    <cfRule type="duplicateValues" dxfId="7" priority="1"/>
    <cfRule type="duplicateValues" dxfId="6" priority="2"/>
  </conditionalFormatting>
  <conditionalFormatting sqref="B6">
    <cfRule type="duplicateValues" dxfId="5" priority="5"/>
    <cfRule type="duplicateValues" dxfId="4" priority="6"/>
  </conditionalFormatting>
  <conditionalFormatting sqref="B46">
    <cfRule type="duplicateValues" dxfId="3" priority="7"/>
    <cfRule type="duplicateValues" dxfId="2" priority="8"/>
  </conditionalFormatting>
  <conditionalFormatting sqref="B648:B659 B2:B5 B661:B1048576 B7:B45 B47:B646">
    <cfRule type="duplicateValues" dxfId="1" priority="3"/>
  </conditionalFormatting>
  <conditionalFormatting sqref="B692:B1048576 B2:B5 B7:B45 B47:B635">
    <cfRule type="duplicateValues" dxfId="0" priority="4"/>
  </conditionalFormatting>
  <pageMargins left="0.7" right="0.7" top="0.75" bottom="0.75" header="0.3" footer="0.3"/>
  <pageSetup paperSize="9"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CDFB1D5C02D85438BE37C601C3EC31D" ma:contentTypeVersion="13" ma:contentTypeDescription="Create a new document." ma:contentTypeScope="" ma:versionID="7ef706a7a1ab14b1f49713df81f39aa9">
  <xsd:schema xmlns:xsd="http://www.w3.org/2001/XMLSchema" xmlns:xs="http://www.w3.org/2001/XMLSchema" xmlns:p="http://schemas.microsoft.com/office/2006/metadata/properties" xmlns:ns3="52f2ded1-0dd6-4418-b270-bdb93e24f3b8" xmlns:ns4="07f6b529-0a82-4fc1-a265-6abfde65bc17" targetNamespace="http://schemas.microsoft.com/office/2006/metadata/properties" ma:root="true" ma:fieldsID="c2e0781a604ea1d4fb487fce2c26b383" ns3:_="" ns4:_="">
    <xsd:import namespace="52f2ded1-0dd6-4418-b270-bdb93e24f3b8"/>
    <xsd:import namespace="07f6b529-0a82-4fc1-a265-6abfde65bc17"/>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3:_activity"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2f2ded1-0dd6-4418-b270-bdb93e24f3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_activity" ma:index="19" nillable="true" ma:displayName="_activity" ma:hidden="true" ma:internalName="_activity">
      <xsd:simpleType>
        <xsd:restriction base="dms:Note"/>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7f6b529-0a82-4fc1-a265-6abfde65bc17"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1 6 "   s t a n d a l o n e = " n o " ? > < D a t a M a s h u p   x m l n s = " h t t p : / / s c h e m a s . m i c r o s o f t . c o m / D a t a M a s h u p " > A A A A A G w J A A B Q S w M E F A A G A A g A A A A h A C r d q k D S A A A A N w E A A B M A C A J b Q 2 9 u d G V u d F 9 U e X B l c 1 0 u e G 1 s I K I E A i i g A A I 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y P v U 7 E M B C E e y T e w d r + s o E C I Z T k C n 5 K u O J 4 g J W z y V n Y a 8 t e U O 7 t c S 5 U Q L k / M 9 9 M t 1 + C N 1 + c i 4 v S w 0 3 T g m G x c X Q y 9 / B + f N n d g y l K M p K P w j 2 c u c B + u L 7 q j u f E x V S 1 l B 5 O q u k B s d g T B y p N T C z 1 M s U c S O u Y Z 0 x k P 2 h m v G 3 b O 7 R R l E V 3 u n r A 0 D 3 x R J 9 e z f N S 1 1 u S A O Z x + 1 p B P S g v i s m T E 8 B / B Z X 3 S 0 I p e W d J a z N c r 1 X 3 V p t m N 7 I 5 U N Z X C t U Y K 2 Z y M x 6 2 g M 1 f n w v 6 x w A v t Y d v A A A A / / 8 D A F B L A w Q U A A I A C A A A A C E A M w 7 z J a s A A A D 3 A A A A E g A A A E N v b m Z p Z y 9 Q Y W N r Y W d l L n h t b I S P s Q r C M B i E d 8 F 3 K N m b p H E r f 9 N B 3 S w I g r i G N r T B N J E m N X 0 3 B x / J V 7 B F q 2 6 O d / f B 3 T 1 u d 8 i H V k d X 2 T l l T Y Y S T F H k v D C V 0 N b I D B m L c r 5 c w F 6 U Z 1 H L a K S N S w d X Z a j x / p I S E k L A Y Y V t V x N G a U J O x e 5 Q N r I V 6 A O r / 3 C s z F R b S s T h + F r D G U 4 o w 4 y O o 4 D M J h T K f A E 2 Z l P 6 Y 8 K 6 1 7 7 v J K 9 k v N k C m S W Q 9 w f + B A A A / / 8 D A F B L A w Q U A A I A C A A A A C E A J N v d U 3 0 E A A C h I A A A E w A A A E Z v c m 1 1 b G F z L 1 N l Y 3 R p b 2 4 x L m 3 s W c 1 u 4 z Y Q v g f I O x D K R Q Z U p e n + t E C b A o a c t G 4 d J 7 X c 7 i E I A k a i b W E l 0 q C o b b x B H q s v s E + 2 p C j L l E i p i m 0 U B e J c H A y H M 8 P h N / y G V I o C F h E M f P l 7 9 u P x 0 f F R u o A U h W A K H 2 J 0 7 7 M s X I F z E C N 2 f A T 4 n 0 8 y G i A u u X g M U O x 6 G a U I s w + E f n w g 5 K P d e 7 o d w w S d W 8 p 0 6 + 7 5 1 i O Y c b 0 7 R 1 o 5 s b w F x H P h Z r V E F j e X 6 7 t T C n E 6 I z T x S J w l W A y m t n T p P D 1 Z v 1 C S L S 0 H M C 4 H D D 2 y Z w c 8 W X 7 2 k D K I A 6 S N e H 3 / Z C 2 E e J X L B i T I E h 5 K s R L d 2 l + / e v U 5 X h 8 s K V m C 9 + / q I z d X Q 0 0 0 n J z e e J O 6 u I w S 8 K j A J c l w q P k e X f + x l u E s e U A 0 l / 6 J I 6 a p f o D p A p y C E D F E 5 2 I 5 c w p D p A V O 0 g S x K A A 0 w i n 6 h s x m / 6 I X I / i J 6 2 G z 2 h S l D H D F B d F j v 8 k o X 9 o q i B G g K M 1 i l u p O E p H 4 i v y 5 V y J i g h L y i S N C b n 2 6 A Y U c K M R 2 D T p O u W P V X S p 2 p t y N 5 9 7 x U Y S b f O n A 5 9 O 3 h 7 3 w v T f Q e w u U R A G M T e i u y K p L r P h S 1 3 c l A C M r s 3 G V M r D L 7 P P n 1 Z j v O Q p / I x G 2 l Z q u 1 h 0 P p 1 x 4 H t k 6 Z D 6 g p M Q B w s z v E Q 7 d E Z q x 6 4 x j 1 w G 3 w z k m F H k w R e e M Z s g B U u A v Y b C W T B c c U w s S h + f u 9 9 / e v R g z 6 2 Q a i r + o u X W R N d d V W y 2 1 1 E + t Z s x l s i k N p R 4 u H p c Q h y o g N 8 u T Y / n / c o 2 2 n o t a 6 i t A y r E j S 3 q t 4 q r D i l Q o q g n H H O f G h I u B T Z E a o h d g N p + C X B s G f F P K w S v I g o X V c j q c N R 8 P 9 R C d k g c a 3 P A B S S y K u 8 s o 5 g D g V i b k b 2 W V P o o 5 V Q q Z b Q j J A Q g G C 2 D f 6 k m 9 A z / 9 z M / 0 O O 4 1 + D h r c F I N p P A g i q J S 7 D V T a r m f q F Q M 7 O 9 6 1 o H O D 3 T + 2 u h c G N 0 B 9 y K k v c F + M P R H Q 3 9 6 7 / X H g + G g P 7 2 4 F w e W t g O 6 W g B T i a N d a b 8 x G 2 b e 1 4 + Q B v o X d s 2 h 5 y v c d A P F H u + h H f j h d X Y D e Q K 3 a w e K 3 L f g s B V 6 S t c g L L n N V l q V F I M v Y 1 1 T I m r E 2 x K X i Y e 7 t x Y 1 M t 4 w W N l h m G i h 9 a x q J e s 3 B 7 I + k P U r v H t z S + / f 7 X D 9 z u f / B z d w o Q j I D E z J Y x R E b K W D K k p Z h O e c f A P u O E o T U 5 m A M X F 1 9 o c M A T E d l d s d c h G L E p S P j / 3 J C B A K r v q D E b C / / D M / D e G q B / e 9 v 4 Y V G h d V i 7 c x v O 5 Q q D x T N A O i U 8 f y p r F j k Z a b 3 i w k j v b e p 9 T v x t J N C 5 s X U N T i 0 u 7 0 O Z T U e 3 2 u a b r a F w P r K T t x c B l P 9 f p b 9 d 2 B e V 9 A v P + v P k 3 g v 0 Z t 2 7 y Z a C 1 b 9 w c T c f z t + 9 V E a 2 7 a n G 7 d 4 7 w 9 9 D i H H u c V 9 j j e Z I c G h z v c X 3 d D k q U R L S q 6 t / 7 A 0 L D M T r T 9 t p m 2 v U m x 4 z J 0 h b P z y j g 8 L G z 9 m Y H n b 8 v P D H n m K 3 i S E F L 7 E W / i q u O K N N f c r Q 3 J A 6 j 2 I I o / c w P S k Z r r D c g O X z I 6 P f t r d K w 8 / J e W f E K Z n i E u t D U v I u K m r x / X N E T U 7 a c B w i H v 6 7 f r H 9 R Y u v Q O 3 d q G r w A A A P / / A w B Q S w E C L Q A U A A Y A C A A A A C E A K t 2 q Q N I A A A A 3 A Q A A E w A A A A A A A A A A A A A A A A A A A A A A W 0 N v b n R l b n R f V H l w Z X N d L n h t b F B L A Q I t A B Q A A g A I A A A A I Q A z D v M l q w A A A P c A A A A S A A A A A A A A A A A A A A A A A A s D A A B D b 2 5 m a W c v U G F j a 2 F n Z S 5 4 b W x Q S w E C L Q A U A A I A C A A A A C E A J N v d U 3 0 E A A C h I A A A E w A A A A A A A A A A A A A A A A D m A w A A R m 9 y b X V s Y X M v U 2 V j d G l v b j E u b V B L B Q Y A A A A A A w A D A M I A A A C U C A A A A A A R A Q A A 7 7 u / P D 9 4 b W w g d m V y c 2 l v b j 0 i M S 4 w I i B z d G F u Z G F s b 2 5 l P S J u b y I / P g 0 K 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C n o A A A A A A A D o e Q A A 7 7 u / P D 9 4 b W w g d m V y c 2 l v b j 0 i M S 4 w I i B z d G F u Z G F s b 2 5 l P S J u b y I / P g 0 K P E x v Y 2 F s U G F j a 2 F n Z U 1 l d G F k Y X R h R m l s Z S B 4 b W x u c z p 4 c 2 Q 9 I m h 0 d H A 6 L y 9 3 d 3 c u d z M u b 3 J n L z I w M D E v W E 1 M U 2 N o Z W 1 h I i B 4 b W x u c z p 4 c 2 k 9 I m h 0 d H A 6 L y 9 3 d 3 c u d z M u b 3 J n L z I w M D E v W E 1 M U 2 N o Z W 1 h L W l u c 3 R h b m N l I j 4 8 S X R l b X M + P E l 0 Z W 0 + P E l 0 Z W 1 M b 2 N h d G l v b j 4 8 S X R l b V R 5 c G U + R m 9 y b X V s Y T w v S X R l b V R 5 c G U + P E l 0 Z W 1 Q Y X R o P l N l Y 3 R p b 2 4 x L 1 R h Y m x l X 1 N 0 d W R 5 P C 9 J d G V t U G F 0 a D 4 8 L 0 l 0 Z W 1 M b 2 N h d G l v b j 4 8 U 3 R h Y m x l R W 5 0 c m l l c z 4 8 R W 5 0 c n k g V H l w Z T 0 i Q W R k Z W R U b 0 R h d G F N b 2 R l b C I g V m F s d W U 9 I m w w I i 8 + P E V u d H J 5 I F R 5 c G U 9 I k J 1 Z m Z l c k 5 l e H R S Z W Z y Z X N o I i B W Y W x 1 Z T 0 i b D E i L z 4 8 R W 5 0 c n k g V H l w Z T 0 i R m l s b E V u Y W J s Z W Q i I F Z h b H V l P S J s M C I v P j x F b n R y e S B U e X B l P S J G a W x s R X J y b 3 J D b 2 R l I i B W Y W x 1 Z T 0 i c 1 V u a 2 5 v d 2 4 i L z 4 8 R W 5 0 c n k g V H l w Z T 0 i R m l s b E x h c 3 R V c G R h d G V k I i B W Y W x 1 Z T 0 i Z D I w M j I t M D U t M T l U M T U 6 N T E 6 M D c u N z I 3 O T Y w M V o i L z 4 8 R W 5 0 c n k g V H l w Z T 0 i R m l s b G V k Q 2 9 t c G x l d G V S Z X N 1 b H R U b 1 d v c m t z a G V l d C I g V m F s d W U 9 I m w w I i 8 + P E V u d H J 5 I F R 5 c G U 9 I k Z p b G x T d G F 0 d X M i I F Z h b H V l P S J z Q 2 9 t c G x l d G U i L z 4 8 R W 5 0 c n k g V H l w Z T 0 i R m l s b F R v R G F 0 Y U 1 v Z G V s R W 5 h Y m x l Z C I g V m F s d W U 9 I m w w I i 8 + P E V u d H J 5 I F R 5 c G U 9 I k l z U H J p d m F 0 Z S I g V m F s d W U 9 I m w w I i 8 + P E V u d H J 5 I F R 5 c G U 9 I l F 1 Z X J 5 S U Q i I F Z h b H V l P S J z N z c 4 Z G I x Y W M t N D Q 5 M y 0 0 N G Z j L T k x N z M t Y 2 Z k Z G U z M m U y Z W E 1 I i 8 + P E V u d H J 5 I F R 5 c G U 9 I l J l b G F 0 a W 9 u c 2 h p c E l u Z m 9 D b 2 5 0 Y W l u Z X I i I F Z h b H V l P S J z e y Z x d W 9 0 O 2 N v b H V t b k N v d W 5 0 J n F 1 b 3 Q 7 O j E z L C Z x d W 9 0 O 2 t l e U N v b H V t b k 5 h b W V z J n F 1 b 3 Q 7 O l t d L C Z x d W 9 0 O 3 F 1 Z X J 5 U m V s Y X R p b 2 5 z a G l w c y Z x d W 9 0 O z p b X S w m c X V v d D t j b 2 x 1 b W 5 J Z G V u d G l 0 a W V z J n F 1 b 3 Q 7 O l s m c X V v d D t T Z W N 0 a W 9 u M S 9 U Y W J s Z V 9 T d H V k e S 9 D a G F u Z 2 V k I F R 5 c G U u e 0 d y b 3 V w L D B 9 J n F 1 b 3 Q 7 L C Z x d W 9 0 O 1 N l Y 3 R p b 2 4 x L 1 R h Y m x l X 1 N 0 d W R 5 L 0 N o Y W 5 n Z W Q g V H l w Z S 5 7 U 3 V i c 3 R h b m N l L D F 9 J n F 1 b 3 Q 7 L C Z x d W 9 0 O 1 N l Y 3 R p b 2 4 x L 1 R h Y m x l X 1 N 0 d W R 5 L 0 N o Y W 5 n Z W Q g V H l w Z S 5 7 Q 0 F T I y w y f S Z x d W 9 0 O y w m c X V v d D t T Z W N 0 a W 9 u M S 9 U Y W J s Z V 9 T d H V k e S 9 D a G F u Z 2 V k I F R 5 c G U u e 0 R v Y 3 V t Z W 5 0 I F N v d X J j Z S w z f S Z x d W 9 0 O y w m c X V v d D t T Z W N 0 a W 9 u M S 9 U Y W J s Z V 9 T d H V k e S 9 D a G F u Z 2 V k I F R 5 c G U u e 1 N 1 Y n N 0 Y W 5 j Z S B D Q V M g R m 9 1 b m Q s O H 0 m c X V v d D s s J n F 1 b 3 Q 7 U 2 V j d G l v b j E v V G F i b G V f U 3 R 1 Z H k v Q 2 h h b m d l Z C B U e X B l L n t M T 1 E s O X 0 m c X V v d D s s J n F 1 b 3 Q 7 U 2 V j d G l v b j E v V G F i b G V f U 3 R 1 Z H k v Q 2 h h b m d l Z C B U e X B l L n t V b m l 0 L D E w f S Z x d W 9 0 O y w m c X V v d D t T Z W N 0 a W 9 u M S 9 U Y W J s Z V 9 T d H V k e S 9 D a G F u Z 2 V k I F R 5 c G U u e 1 d h c 2 g g L y B k Z X R l c m d l b n Q g Z 3 J h Z G U s M T F 9 J n F 1 b 3 Q 7 L C Z x d W 9 0 O 1 N l Y 3 R p b 2 4 x L 1 R h Y m x l X 1 N 0 d W R 5 L 0 N o Y W 5 n Z W Q g V H l w Z S 5 7 Q 2 9 z b W V 0 a W M g c m l u c 2 U t b 2 Z m I G d y Y W R l L D E y f S Z x d W 9 0 O y w m c X V v d D t T Z W N 0 a W 9 u M S 9 U Y W J s Z V 9 T d H V k e S 9 D a G F u Z 2 V k I F R 5 c G U u e 0 N v c 2 1 l d G l j I G x l Y X Z l L W 9 u I G d y Y W R l L D E z f S Z x d W 9 0 O y w m c X V v d D t T Z W N 0 a W 9 u M S 9 U Y W J s Z V 9 T d H V k e S 9 D a G F u Z 2 V k I F R 5 c G U u e 1 R l c 3 Q g b W V 0 a G 9 k L D E 0 f S Z x d W 9 0 O y w m c X V v d D t T Z W N 0 a W 9 u M S 9 U Y W J s Z V 9 T d H V k e S 9 D a G F u Z 2 V k I F R 5 c G U u e 1 B 1 c m U g Q 3 l j b G U g c m V z d W x 0 c y w x N X 0 m c X V v d D s s J n F 1 b 3 Q 7 U 2 V j d G l v b j E v V G F i b G V f U 3 R 1 Z H k v Q 2 h h b m d l Z C B U e X B l L n t D b 2 1 t Z W 5 0 c y w x N n 0 m c X V v d D t d L C Z x d W 9 0 O 0 N v b H V t b k N v d W 5 0 J n F 1 b 3 Q 7 O j E z L C Z x d W 9 0 O 0 t l e U N v b H V t b k 5 h b W V z J n F 1 b 3 Q 7 O l t d L C Z x d W 9 0 O 0 N v b H V t b k l k Z W 5 0 a X R p Z X M m c X V v d D s 6 W y Z x d W 9 0 O 1 N l Y 3 R p b 2 4 x L 1 R h Y m x l X 1 N 0 d W R 5 L 0 N o Y W 5 n Z W Q g V H l w Z S 5 7 R 3 J v d X A s M H 0 m c X V v d D s s J n F 1 b 3 Q 7 U 2 V j d G l v b j E v V G F i b G V f U 3 R 1 Z H k v Q 2 h h b m d l Z C B U e X B l L n t T d W J z d G F u Y 2 U s M X 0 m c X V v d D s s J n F 1 b 3 Q 7 U 2 V j d G l v b j E v V G F i b G V f U 3 R 1 Z H k v Q 2 h h b m d l Z C B U e X B l L n t D Q V M j L D J 9 J n F 1 b 3 Q 7 L C Z x d W 9 0 O 1 N l Y 3 R p b 2 4 x L 1 R h Y m x l X 1 N 0 d W R 5 L 0 N o Y W 5 n Z W Q g V H l w Z S 5 7 R G 9 j d W 1 l b n Q g U 2 9 1 c m N l L D N 9 J n F 1 b 3 Q 7 L C Z x d W 9 0 O 1 N l Y 3 R p b 2 4 x L 1 R h Y m x l X 1 N 0 d W R 5 L 0 N o Y W 5 n Z W Q g V H l w Z S 5 7 U 3 V i c 3 R h b m N l I E N B U y B G b 3 V u Z C w 4 f S Z x d W 9 0 O y w m c X V v d D t T Z W N 0 a W 9 u M S 9 U Y W J s Z V 9 T d H V k e S 9 D a G F u Z 2 V k I F R 5 c G U u e 0 x P U S w 5 f S Z x d W 9 0 O y w m c X V v d D t T Z W N 0 a W 9 u M S 9 U Y W J s Z V 9 T d H V k e S 9 D a G F u Z 2 V k I F R 5 c G U u e 1 V u a X Q s M T B 9 J n F 1 b 3 Q 7 L C Z x d W 9 0 O 1 N l Y 3 R p b 2 4 x L 1 R h Y m x l X 1 N 0 d W R 5 L 0 N o Y W 5 n Z W Q g V H l w Z S 5 7 V 2 F z a C A v I G R l d G V y Z 2 V u d C B n c m F k Z S w x M X 0 m c X V v d D s s J n F 1 b 3 Q 7 U 2 V j d G l v b j E v V G F i b G V f U 3 R 1 Z H k v Q 2 h h b m d l Z C B U e X B l L n t D b 3 N t Z X R p Y y B y a W 5 z Z S 1 v Z m Y g Z 3 J h Z G U s M T J 9 J n F 1 b 3 Q 7 L C Z x d W 9 0 O 1 N l Y 3 R p b 2 4 x L 1 R h Y m x l X 1 N 0 d W R 5 L 0 N o Y W 5 n Z W Q g V H l w Z S 5 7 Q 2 9 z b W V 0 a W M g b G V h d m U t b 2 4 g Z 3 J h Z G U s M T N 9 J n F 1 b 3 Q 7 L C Z x d W 9 0 O 1 N l Y 3 R p b 2 4 x L 1 R h Y m x l X 1 N 0 d W R 5 L 0 N o Y W 5 n Z W Q g V H l w Z S 5 7 V G V z d C B t Z X R o b 2 Q s M T R 9 J n F 1 b 3 Q 7 L C Z x d W 9 0 O 1 N l Y 3 R p b 2 4 x L 1 R h Y m x l X 1 N 0 d W R 5 L 0 N o Y W 5 n Z W Q g V H l w Z S 5 7 U H V y Z S B D e W N s Z S B y Z X N 1 b H R z L D E 1 f S Z x d W 9 0 O y w m c X V v d D t T Z W N 0 a W 9 u M S 9 U Y W J s Z V 9 T d H V k e S 9 D a G F u Z 2 V k I F R 5 c G U u e 0 N v b W 1 l b n R z L D E 2 f S Z x d W 9 0 O 1 0 s J n F 1 b 3 Q 7 U m V s Y X R p b 2 5 z a G l w S W 5 m b y Z x d W 9 0 O z p b X X 0 i L z 4 8 R W 5 0 c n k g V H l w Z T 0 i U m V z d W x 0 V H l w Z S I g V m F s d W U 9 I n N F e G N l c H R p b 2 4 i L z 4 8 R W 5 0 c n k g V H l w Z T 0 i T m F 2 a W d h d G l v b l N 0 Z X B O Y W 1 l I i B W Y W x 1 Z T 0 i c 0 5 h d m l n Y X R p b 2 4 i L z 4 8 R W 5 0 c n k g V H l w Z T 0 i R m l s b E 9 i a m V j d F R 5 c G U i I F Z h b H V l P S J z Q 2 9 u b m V j d G l v b k 9 u b H k i L z 4 8 R W 5 0 c n k g V H l w Z T 0 i T m F t Z V V w Z G F 0 Z W R B Z n R l c k Z p b G w i I F Z h b H V l P S J s M C I v P j w v U 3 R h Y m x l R W 5 0 c m l l c z 4 8 L 0 l 0 Z W 0 + P E l 0 Z W 0 + P E l 0 Z W 1 M b 2 N h d G l v b j 4 8 S X R l b V R 5 c G U + R m 9 y b X V s Y T w v S X R l b V R 5 c G U + P E l 0 Z W 1 Q Y X R o P l N l Y 3 R p b 2 4 x L 1 R h Y m x l X 1 B N S T w v S X R l b V B h d G g + P C 9 J d G V t T G 9 j Y X R p b 2 4 + P F N 0 Y W J s Z U V u d H J p Z X M + P E V u d H J 5 I F R 5 c G U 9 I k F k Z G V k V G 9 E Y X R h T W 9 k Z W w i I F Z h b H V l P S J s M C I v P j x F b n R y e S B U e X B l P S J C d W Z m Z X J O Z X h 0 U m V m c m V z a C I g V m F s d W U 9 I m w x I i 8 + P E V u d H J 5 I F R 5 c G U 9 I k Z p b G x F b m F i b G V k I i B W Y W x 1 Z T 0 i b D A i L z 4 8 R W 5 0 c n k g V H l w Z T 0 i R m l s b E V y c m 9 y Q 2 9 k Z S I g V m F s d W U 9 I n N V b m t u b 3 d u I i 8 + P E V u d H J 5 I F R 5 c G U 9 I k Z p b G x M Y X N 0 V X B k Y X R l Z C I g V m F s d W U 9 I m Q y M D I y L T A 1 L T E 5 V D E 1 O j U x O j A 3 L j c 1 N D g 4 O D B a I i 8 + P E V u d H J 5 I F R 5 c G U 9 I k Z p b G x l Z E N v b X B s Z X R l U m V z d W x 0 V G 9 X b 3 J r c 2 h l Z X Q i I F Z h b H V l P S J s M C I v P j x F b n R y e S B U e X B l P S J G a W x s U 3 R h d H V z I i B W Y W x 1 Z T 0 i c 0 N v b X B s Z X R l I i 8 + P E V u d H J 5 I F R 5 c G U 9 I k Z p b G x U b 0 R h d G F N b 2 R l b E V u Y W J s Z W Q i I F Z h b H V l P S J s M C I v P j x F b n R y e S B U e X B l P S J J c 1 B y a X Z h d G U i I F Z h b H V l P S J s M C I v P j x F b n R y e S B U e X B l P S J R d W V y e U l E I i B W Y W x 1 Z T 0 i c z M 1 Y T I w M z d m L W Z m Y W U t N D Q z N C 1 h Z T V k L T M z M W M 0 O G V i M 2 Q w N C I v P j x F b n R y e S B U e X B l P S J S Z W x h d G l v b n N o a X B J b m Z v Q 2 9 u d G F p b m V y I i B W Y W x 1 Z T 0 i c 3 s m c X V v d D t j b 2 x 1 b W 5 D b 3 V u d C Z x d W 9 0 O z o y L C Z x d W 9 0 O 2 t l e U N v b H V t b k 5 h b W V z J n F 1 b 3 Q 7 O l t d L C Z x d W 9 0 O 3 F 1 Z X J 5 U m V s Y X R p b 2 5 z a G l w c y Z x d W 9 0 O z p b X S w m c X V v d D t j b 2 x 1 b W 5 J Z G V u d G l 0 a W V z J n F 1 b 3 Q 7 O l s m c X V v d D t T Z W N 0 a W 9 u M S 9 U Y W J s Z V 9 Q T U k v Q 2 h h b m d l Z C B U e X B l L n t D a G V t a W N h b C w w f S Z x d W 9 0 O y w m c X V v d D t T Z W N 0 a W 9 u M S 9 U Y W J s Z V 9 Q T U k v Q 2 h h b m d l Z C B U e X B l L n t D Q V M s M X 0 m c X V v d D t d L C Z x d W 9 0 O 0 N v b H V t b k N v d W 5 0 J n F 1 b 3 Q 7 O j I s J n F 1 b 3 Q 7 S 2 V 5 Q 2 9 s d W 1 u T m F t Z X M m c X V v d D s 6 W 1 0 s J n F 1 b 3 Q 7 Q 2 9 s d W 1 u S W R l b n R p d G l l c y Z x d W 9 0 O z p b J n F 1 b 3 Q 7 U 2 V j d G l v b j E v V G F i b G V f U E 1 J L 0 N o Y W 5 n Z W Q g V H l w Z S 5 7 Q 2 h l b W l j Y W w s M H 0 m c X V v d D s s J n F 1 b 3 Q 7 U 2 V j d G l v b j E v V G F i b G V f U E 1 J L 0 N o Y W 5 n Z W Q g V H l w Z S 5 7 Q 0 F T L D F 9 J n F 1 b 3 Q 7 X S w m c X V v d D t S Z W x h d G l v b n N o a X B J b m Z v J n F 1 b 3 Q 7 O l t d f S I v P j x F b n R y e S B U e X B l P S J S Z X N 1 b H R U e X B l I i B W Y W x 1 Z T 0 i c 0 V 4 Y 2 V w d G l v b i I v P j x F b n R y e S B U e X B l P S J O Y X Z p Z 2 F 0 a W 9 u U 3 R l c E 5 h b W U i I F Z h b H V l P S J z T m F 2 a W d h d G l v b i I v P j x F b n R y e S B U e X B l P S J G a W x s T 2 J q Z W N 0 V H l w Z S I g V m F s d W U 9 I n N D b 2 5 u Z W N 0 a W 9 u T 2 5 s e S I v P j x F b n R y e S B U e X B l P S J O Y W 1 l V X B k Y X R l Z E F m d G V y R m l s b C I g V m F s d W U 9 I m w w I i 8 + P C 9 T d G F i b G V F b n R y a W V z P j w v S X R l b T 4 8 S X R l b T 4 8 S X R l b U x v Y 2 F 0 a W 9 u P j x J d G V t V H l w Z T 5 G b 3 J t d W x h P C 9 J d G V t V H l w Z T 4 8 S X R l b V B h d G g + U 2 V j d G l v b j E v T W V y Z 2 V f U 3 R 1 Z H l f U E 1 J P C 9 J d G V t U G F 0 a D 4 8 L 0 l 0 Z W 1 M b 2 N h d G l v b j 4 8 U 3 R h Y m x l R W 5 0 c m l l c z 4 8 R W 5 0 c n k g V H l w Z T 0 i Q W R k Z W R U b 0 R h d G F N b 2 R l b C I g V m F s d W U 9 I m w w I i 8 + P E V u d H J 5 I F R 5 c G U 9 I k J 1 Z m Z l c k 5 l e H R S Z W Z y Z X N o I i B W Y W x 1 Z T 0 i b D E i L z 4 8 R W 5 0 c n k g V H l w Z T 0 i R m l s b E V u Y W J s Z W Q i I F Z h b H V l P S J s M C I v P j x F b n R y e S B U e X B l P S J G a W x s R X J y b 3 J D b 2 R l I i B W Y W x 1 Z T 0 i c 1 V u a 2 5 v d 2 4 i L z 4 8 R W 5 0 c n k g V H l w Z T 0 i R m l s b E V y c m 9 y Q 2 9 1 b n Q i I F Z h b H V l P S J s M C I v P j x F b n R y e S B U e X B l P S J G a W x s T G F z d F V w Z G F 0 Z W Q i I F Z h b H V l P S J k M j A y M S 0 w O S 0 x N F Q x N j o y M D o 1 N i 4 0 M D M 3 N j c z W i I v P j x F b n R y e S B U e X B l P S J G a W x s Q 2 9 s d W 1 u V H l w Z X M i I F Z h b H V l P S J z Q m d Z R y I v P j x F b n R y e S B U e X B l P S J G a W x s Q 2 9 s d W 1 u T m F t Z X M i I F Z h b H V l P S J z W y Z x d W 9 0 O 1 N 1 Y n N 0 Y W 5 j Z S Z x d W 9 0 O y w m c X V v d D t U Y W J s Z V 9 Q T U k u Q 2 h l b W l j Y W w m c X V v d D s s J n F 1 b 3 Q 7 V G F i b G V f U E 1 J L k N B U y Z x d W 9 0 O 1 0 i L z 4 8 R W 5 0 c n k g V H l w Z T 0 i R m l s b G V k Q 2 9 t c G x l d G V S Z X N 1 b H R U b 1 d v c m t z a G V l d C I g V m F s d W U 9 I m w x I i 8 + P E V u d H J 5 I F R 5 c G U 9 I k Z p b G x T d G F 0 d X M i I F Z h b H V l P S J z Q 2 9 t c G x l d G U i L z 4 8 R W 5 0 c n k g V H l w Z T 0 i R m l s b F R v R G F 0 Y U 1 v Z G V s R W 5 h Y m x l Z C I g V m F s d W U 9 I m w w I i 8 + P E V u d H J 5 I F R 5 c G U 9 I k l z U H J p d m F 0 Z S I g V m F s d W U 9 I m w w I i 8 + P E V u d H J 5 I F R 5 c G U 9 I l F 1 Z X J 5 S U Q i I F Z h b H V l P S J z M W Y 2 O W R k Z T k t M 2 U 1 M i 0 0 M z B k L T l h N W E t Y j B h O D k z Y 2 V m N 2 Z m I i 8 + P E V u d H J 5 I F R 5 c G U 9 I l J l b G F 0 a W 9 u c 2 h p c E l u Z m 9 D b 2 5 0 Y W l u Z X I i I F Z h b H V l P S J z e y Z x d W 9 0 O 2 N v b H V t b k N v d W 5 0 J n F 1 b 3 Q 7 O j M s J n F 1 b 3 Q 7 a 2 V 5 Q 2 9 s d W 1 u T m F t Z X M m c X V v d D s 6 W 1 0 s J n F 1 b 3 Q 7 c X V l c n l S Z W x h d G l v b n N o a X B z J n F 1 b 3 Q 7 O l t d L C Z x d W 9 0 O 2 N v b H V t b k l k Z W 5 0 a X R p Z X M m c X V v d D s 6 W y Z x d W 9 0 O 1 N l Y 3 R p b 2 4 x L 0 1 l c m d l X 1 N 0 d W R 5 X 1 B N S S 9 B d X R v U m V t b 3 Z l Z E N v b H V t b n M x L n t T d W J z d G F u Y 2 U s M H 0 m c X V v d D s s J n F 1 b 3 Q 7 U 2 V j d G l v b j E v T W V y Z 2 V f U 3 R 1 Z H l f U E 1 J L 0 F 1 d G 9 S Z W 1 v d m V k Q 2 9 s d W 1 u c z E u e 1 R h Y m x l X 1 B N S S 5 D a G V t a W N h b C w x f S Z x d W 9 0 O y w m c X V v d D t T Z W N 0 a W 9 u M S 9 N Z X J n Z V 9 T d H V k e V 9 Q T U k v Q X V 0 b 1 J l b W 9 2 Z W R D b 2 x 1 b W 5 z M S 5 7 V G F i b G V f U E 1 J L k N B U y w y f S Z x d W 9 0 O 1 0 s J n F 1 b 3 Q 7 Q 2 9 s d W 1 u Q 2 9 1 b n Q m c X V v d D s 6 M y w m c X V v d D t L Z X l D b 2 x 1 b W 5 O Y W 1 l c y Z x d W 9 0 O z p b X S w m c X V v d D t D b 2 x 1 b W 5 J Z G V u d G l 0 a W V z J n F 1 b 3 Q 7 O l s m c X V v d D t T Z W N 0 a W 9 u M S 9 N Z X J n Z V 9 T d H V k e V 9 Q T U k v Q X V 0 b 1 J l b W 9 2 Z W R D b 2 x 1 b W 5 z M S 5 7 U 3 V i c 3 R h b m N l L D B 9 J n F 1 b 3 Q 7 L C Z x d W 9 0 O 1 N l Y 3 R p b 2 4 x L 0 1 l c m d l X 1 N 0 d W R 5 X 1 B N S S 9 B d X R v U m V t b 3 Z l Z E N v b H V t b n M x L n t U Y W J s Z V 9 Q T U k u Q 2 h l b W l j Y W w s M X 0 m c X V v d D s s J n F 1 b 3 Q 7 U 2 V j d G l v b j E v T W V y Z 2 V f U 3 R 1 Z H l f U E 1 J L 0 F 1 d G 9 S Z W 1 v d m V k Q 2 9 s d W 1 u c z E u e 1 R h Y m x l X 1 B N S S 5 D Q V M s M n 0 m c X V v d D t d L C Z x d W 9 0 O 1 J l b G F 0 a W 9 u c 2 h p c E l u Z m 8 m c X V v d D s 6 W 1 1 9 I i 8 + P E V u d H J 5 I F R 5 c G U 9 I l J l c 3 V s d F R 5 c G U i I F Z h b H V l P S J z R X h j Z X B 0 a W 9 u I i 8 + P E V u d H J 5 I F R 5 c G U 9 I k 5 h d m l n Y X R p b 2 5 T d G V w T m F t Z S I g V m F s d W U 9 I n N O Y X Z p Z 2 F 0 a W 9 u I i 8 + P E V u d H J 5 I F R 5 c G U 9 I k Z p b G x P Y m p l Y 3 R U e X B l I i B W Y W x 1 Z T 0 i c 0 N v b m 5 l Y 3 R p b 2 5 P b m x 5 I i 8 + P E V u d H J 5 I F R 5 c G U 9 I k 5 h b W V V c G R h d G V k Q W Z 0 Z X J G a W x s I i B W Y W x 1 Z T 0 i b D A i L z 4 8 L 1 N 0 Y W J s Z U V u d H J p Z X M + P C 9 J d G V t P j x J d G V t P j x J d G V t T G 9 j Y X R p b 2 4 + P E l 0 Z W 1 U e X B l P k Z v c m 1 1 b G E 8 L 0 l 0 Z W 1 U e X B l P j x J d G V t U G F 0 a D 5 T Z W N 0 a W 9 u M S 9 U Y W J s Z V 9 T d H V k e S U y M C g y K T w v S X R l b V B h d G g + P C 9 J d G V t T G 9 j Y X R p b 2 4 + P F N 0 Y W J s Z U V u d H J p Z X M + P E V u d H J 5 I F R 5 c G U 9 I k F k Z G V k V G 9 E Y X R h T W 9 k Z W w i I F Z h b H V l P S J s M C I v P j x F b n R y e S B U e X B l P S J C d W Z m Z X J O Z X h 0 U m V m c m V z a C I g V m F s d W U 9 I m w x I i 8 + P E V u d H J 5 I F R 5 c G U 9 I k Z p b G x F b m F i b G V k I i B W Y W x 1 Z T 0 i b D A i L z 4 8 R W 5 0 c n k g V H l w Z T 0 i R m l s b E V y c m 9 y Q 2 9 k Z S I g V m F s d W U 9 I n N V b m t u b 3 d u I i 8 + P E V u d H J 5 I F R 5 c G U 9 I k Z p b G x M Y X N 0 V X B k Y X R l Z C I g V m F s d W U 9 I m Q y M D I y L T A 1 L T E 5 V D E 1 O j U z O j Q 2 L j g z O D k 2 M T R a I i 8 + P E V u d H J 5 I F R 5 c G U 9 I k Z p b G x l Z E N v b X B s Z X R l U m V z d W x 0 V G 9 X b 3 J r c 2 h l Z X Q i I F Z h b H V l P S J s M C I v P j x F b n R y e S B U e X B l P S J G a W x s U 3 R h d H V z I i B W Y W x 1 Z T 0 i c 0 N v b X B s Z X R l I i 8 + P E V u d H J 5 I F R 5 c G U 9 I k Z p b G x U b 0 R h d G F N b 2 R l b E V u Y W J s Z W Q i I F Z h b H V l P S J s M C I v P j x F b n R y e S B U e X B l P S J J c 1 B y a X Z h d G U i I F Z h b H V l P S J s M C I v P j x F b n R y e S B U e X B l P S J R d W V y e U l E I i B W Y W x 1 Z T 0 i c z c 3 O G R i M W F j L T Q 0 O T M t N D R m Y y 0 5 M T c z L W N m Z G R l M z J l M m V h N S I v P j x F b n R y e S B U e X B l P S J S Z W x h d G l v b n N o a X B J b m Z v Q 2 9 u d G F p b m V y I i B W Y W x 1 Z T 0 i c 3 s m c X V v d D t j b 2 x 1 b W 5 D b 3 V u d C Z x d W 9 0 O z o x M y w m c X V v d D t r Z X l D b 2 x 1 b W 5 O Y W 1 l c y Z x d W 9 0 O z p b X S w m c X V v d D t x d W V y e V J l b G F 0 a W 9 u c 2 h p c H M m c X V v d D s 6 W 1 0 s J n F 1 b 3 Q 7 Y 2 9 s d W 1 u S W R l b n R p d G l l c y Z x d W 9 0 O z p b J n F 1 b 3 Q 7 U 2 V j d G l v b j E v V G F i b G V f U 3 R 1 Z H k v Q 2 h h b m d l Z C B U e X B l L n t H c m 9 1 c C w w f S Z x d W 9 0 O y w m c X V v d D t T Z W N 0 a W 9 u M S 9 U Y W J s Z V 9 T d H V k e S 9 D a G F u Z 2 V k I F R 5 c G U u e 1 N 1 Y n N 0 Y W 5 j Z S w x f S Z x d W 9 0 O y w m c X V v d D t T Z W N 0 a W 9 u M S 9 U Y W J s Z V 9 T d H V k e S 9 D a G F u Z 2 V k I F R 5 c G U u e 0 N B U y M s M n 0 m c X V v d D s s J n F 1 b 3 Q 7 U 2 V j d G l v b j E v V G F i b G V f U 3 R 1 Z H k v Q 2 h h b m d l Z C B U e X B l L n t E b 2 N 1 b W V u d C B T b 3 V y Y 2 U s M 3 0 m c X V v d D s s J n F 1 b 3 Q 7 U 2 V j d G l v b j E v V G F i b G V f U 3 R 1 Z H k v Q 2 h h b m d l Z C B U e X B l L n t T d W J z d G F u Y 2 U g Q 0 F T I E Z v d W 5 k L D h 9 J n F 1 b 3 Q 7 L C Z x d W 9 0 O 1 N l Y 3 R p b 2 4 x L 1 R h Y m x l X 1 N 0 d W R 5 L 0 N o Y W 5 n Z W Q g V H l w Z S 5 7 T E 9 R L D l 9 J n F 1 b 3 Q 7 L C Z x d W 9 0 O 1 N l Y 3 R p b 2 4 x L 1 R h Y m x l X 1 N 0 d W R 5 L 0 N o Y W 5 n Z W Q g V H l w Z S 5 7 V W 5 p d C w x M H 0 m c X V v d D s s J n F 1 b 3 Q 7 U 2 V j d G l v b j E v V G F i b G V f U 3 R 1 Z H k v Q 2 h h b m d l Z C B U e X B l L n t X Y X N o I C 8 g Z G V 0 Z X J n Z W 5 0 I G d y Y W R l L D E x f S Z x d W 9 0 O y w m c X V v d D t T Z W N 0 a W 9 u M S 9 U Y W J s Z V 9 T d H V k e S 9 D a G F u Z 2 V k I F R 5 c G U u e 0 N v c 2 1 l d G l j I H J p b n N l L W 9 m Z i B n c m F k Z S w x M n 0 m c X V v d D s s J n F 1 b 3 Q 7 U 2 V j d G l v b j E v V G F i b G V f U 3 R 1 Z H k v Q 2 h h b m d l Z C B U e X B l L n t D b 3 N t Z X R p Y y B s Z W F 2 Z S 1 v b i B n c m F k Z S w x M 3 0 m c X V v d D s s J n F 1 b 3 Q 7 U 2 V j d G l v b j E v V G F i b G V f U 3 R 1 Z H k v Q 2 h h b m d l Z C B U e X B l L n t U Z X N 0 I G 1 l d G h v Z C w x N H 0 m c X V v d D s s J n F 1 b 3 Q 7 U 2 V j d G l v b j E v V G F i b G V f U 3 R 1 Z H k v Q 2 h h b m d l Z C B U e X B l L n t Q d X J l I E N 5 Y 2 x l I H J l c 3 V s d H M s M T V 9 J n F 1 b 3 Q 7 L C Z x d W 9 0 O 1 N l Y 3 R p b 2 4 x L 1 R h Y m x l X 1 N 0 d W R 5 L 0 N o Y W 5 n Z W Q g V H l w Z S 5 7 Q 2 9 t b W V u d H M s M T Z 9 J n F 1 b 3 Q 7 X S w m c X V v d D t D b 2 x 1 b W 5 D b 3 V u d C Z x d W 9 0 O z o x M y w m c X V v d D t L Z X l D b 2 x 1 b W 5 O Y W 1 l c y Z x d W 9 0 O z p b X S w m c X V v d D t D b 2 x 1 b W 5 J Z G V u d G l 0 a W V z J n F 1 b 3 Q 7 O l s m c X V v d D t T Z W N 0 a W 9 u M S 9 U Y W J s Z V 9 T d H V k e S 9 D a G F u Z 2 V k I F R 5 c G U u e 0 d y b 3 V w L D B 9 J n F 1 b 3 Q 7 L C Z x d W 9 0 O 1 N l Y 3 R p b 2 4 x L 1 R h Y m x l X 1 N 0 d W R 5 L 0 N o Y W 5 n Z W Q g V H l w Z S 5 7 U 3 V i c 3 R h b m N l L D F 9 J n F 1 b 3 Q 7 L C Z x d W 9 0 O 1 N l Y 3 R p b 2 4 x L 1 R h Y m x l X 1 N 0 d W R 5 L 0 N o Y W 5 n Z W Q g V H l w Z S 5 7 Q 0 F T I y w y f S Z x d W 9 0 O y w m c X V v d D t T Z W N 0 a W 9 u M S 9 U Y W J s Z V 9 T d H V k e S 9 D a G F u Z 2 V k I F R 5 c G U u e 0 R v Y 3 V t Z W 5 0 I F N v d X J j Z S w z f S Z x d W 9 0 O y w m c X V v d D t T Z W N 0 a W 9 u M S 9 U Y W J s Z V 9 T d H V k e S 9 D a G F u Z 2 V k I F R 5 c G U u e 1 N 1 Y n N 0 Y W 5 j Z S B D Q V M g R m 9 1 b m Q s O H 0 m c X V v d D s s J n F 1 b 3 Q 7 U 2 V j d G l v b j E v V G F i b G V f U 3 R 1 Z H k v Q 2 h h b m d l Z C B U e X B l L n t M T 1 E s O X 0 m c X V v d D s s J n F 1 b 3 Q 7 U 2 V j d G l v b j E v V G F i b G V f U 3 R 1 Z H k v Q 2 h h b m d l Z C B U e X B l L n t V b m l 0 L D E w f S Z x d W 9 0 O y w m c X V v d D t T Z W N 0 a W 9 u M S 9 U Y W J s Z V 9 T d H V k e S 9 D a G F u Z 2 V k I F R 5 c G U u e 1 d h c 2 g g L y B k Z X R l c m d l b n Q g Z 3 J h Z G U s M T F 9 J n F 1 b 3 Q 7 L C Z x d W 9 0 O 1 N l Y 3 R p b 2 4 x L 1 R h Y m x l X 1 N 0 d W R 5 L 0 N o Y W 5 n Z W Q g V H l w Z S 5 7 Q 2 9 z b W V 0 a W M g c m l u c 2 U t b 2 Z m I G d y Y W R l L D E y f S Z x d W 9 0 O y w m c X V v d D t T Z W N 0 a W 9 u M S 9 U Y W J s Z V 9 T d H V k e S 9 D a G F u Z 2 V k I F R 5 c G U u e 0 N v c 2 1 l d G l j I G x l Y X Z l L W 9 u I G d y Y W R l L D E z f S Z x d W 9 0 O y w m c X V v d D t T Z W N 0 a W 9 u M S 9 U Y W J s Z V 9 T d H V k e S 9 D a G F u Z 2 V k I F R 5 c G U u e 1 R l c 3 Q g b W V 0 a G 9 k L D E 0 f S Z x d W 9 0 O y w m c X V v d D t T Z W N 0 a W 9 u M S 9 U Y W J s Z V 9 T d H V k e S 9 D a G F u Z 2 V k I F R 5 c G U u e 1 B 1 c m U g Q 3 l j b G U g c m V z d W x 0 c y w x N X 0 m c X V v d D s s J n F 1 b 3 Q 7 U 2 V j d G l v b j E v V G F i b G V f U 3 R 1 Z H k v Q 2 h h b m d l Z C B U e X B l L n t D b 2 1 t Z W 5 0 c y w x N n 0 m c X V v d D t d L C Z x d W 9 0 O 1 J l b G F 0 a W 9 u c 2 h p c E l u Z m 8 m c X V v d D s 6 W 1 1 9 I i 8 + P E V u d H J 5 I F R 5 c G U 9 I l J l c 3 V s d F R 5 c G U i I F Z h b H V l P S J z R X h j Z X B 0 a W 9 u I i 8 + P E V u d H J 5 I F R 5 c G U 9 I k 5 h d m l n Y X R p b 2 5 T d G V w T m F t Z S I g V m F s d W U 9 I n N O Y X Z p Z 2 F 0 a W 9 u I i 8 + P E V u d H J 5 I F R 5 c G U 9 I k Z p b G x P Y m p l Y 3 R U e X B l I i B W Y W x 1 Z T 0 i c 0 N v b m 5 l Y 3 R p b 2 5 P b m x 5 I i 8 + P E V u d H J 5 I F R 5 c G U 9 I k 5 h b W V V c G R h d G V k Q W Z 0 Z X J G a W x s I i B W Y W x 1 Z T 0 i b D A i L z 4 8 L 1 N 0 Y W J s Z U V u d H J p Z X M + P C 9 J d G V t P j x J d G V t P j x J d G V t T G 9 j Y X R p b 2 4 + P E l 0 Z W 1 U e X B l P k Z v c m 1 1 b G E 8 L 0 l 0 Z W 1 U e X B l P j x J d G V t U G F 0 a D 5 T Z W N 0 a W 9 u M S 9 U Y W J s Z V 9 T V k h D P C 9 J d G V t U G F 0 a D 4 8 L 0 l 0 Z W 1 M b 2 N h d G l v b j 4 8 U 3 R h Y m x l R W 5 0 c m l l c z 4 8 R W 5 0 c n k g V H l w Z T 0 i Q W R k Z W R U b 0 R h d G F N b 2 R l b C I g V m F s d W U 9 I m w w I i 8 + P E V u d H J 5 I F R 5 c G U 9 I k J 1 Z m Z l c k 5 l e H R S Z W Z y Z X N o I i B W Y W x 1 Z T 0 i b D E i L z 4 8 R W 5 0 c n k g V H l w Z T 0 i R m l s b E V u Y W J s Z W Q i I F Z h b H V l P S J s M C I v P j x F b n R y e S B U e X B l P S J G a W x s R X J y b 3 J D b 2 R l I i B W Y W x 1 Z T 0 i c 1 V u a 2 5 v d 2 4 i L z 4 8 R W 5 0 c n k g V H l w Z T 0 i R m l s b E x h c 3 R V c G R h d G V k I i B W Y W x 1 Z T 0 i Z D I w M j I t M D U t M T l U M T U 6 N T M 6 N D Y u O D Q 0 O T Q 0 N V o i L z 4 8 R W 5 0 c n k g V H l w Z T 0 i R m l s b G V k Q 2 9 t c G x l d G V S Z X N 1 b H R U b 1 d v c m t z a G V l d C I g V m F s d W U 9 I m w w I i 8 + P E V u d H J 5 I F R 5 c G U 9 I k Z p b G x T d G F 0 d X M i I F Z h b H V l P S J z Q 2 9 t c G x l d G U i L z 4 8 R W 5 0 c n k g V H l w Z T 0 i R m l s b F R v R G F 0 Y U 1 v Z G V s R W 5 h Y m x l Z C I g V m F s d W U 9 I m w w I i 8 + P E V u d H J 5 I F R 5 c G U 9 I k l z U H J p d m F 0 Z S I g V m F s d W U 9 I m w w I i 8 + P E V u d H J 5 I F R 5 c G U 9 I l F 1 Z X J 5 S U Q i I F Z h b H V l P S J z Y z g 5 N m E 2 N z A t Y W F m M S 0 0 O T Z l L T g 5 O D E t Z m M 4 Z W Z j M j c 3 M D A x I i 8 + P E V u d H J 5 I F R 5 c G U 9 I l J l b G F 0 a W 9 u c 2 h p c E l u Z m 9 D b 2 5 0 Y W l u Z X I i I F Z h b H V l P S J z e y Z x d W 9 0 O 2 N v b H V t b k N v d W 5 0 J n F 1 b 3 Q 7 O j I s J n F 1 b 3 Q 7 a 2 V 5 Q 2 9 s d W 1 u T m F t Z X M m c X V v d D s 6 W 1 0 s J n F 1 b 3 Q 7 c X V l c n l S Z W x h d G l v b n N o a X B z J n F 1 b 3 Q 7 O l t d L C Z x d W 9 0 O 2 N v b H V t b k l k Z W 5 0 a X R p Z X M m c X V v d D s 6 W y Z x d W 9 0 O 1 N l Y 3 R p b 2 4 x L 1 R h Y m x l X 1 N W S E M v Q 2 h h b m d l Z C B U e X B l L n t E S V N M S V N U X 0 N B T k R J R E F U R V 9 u Y W 1 l L D B 9 J n F 1 b 3 Q 7 L C Z x d W 9 0 O 1 N l Y 3 R p b 2 4 x L 1 R h Y m x l X 1 N W S E M v Q 2 h h b m d l Z C B U e X B l L n t E S V N M S V N U X 0 N B T k R J R E F U R V 9 j Y X N u d W 1 i Z X I s M X 0 m c X V v d D t d L C Z x d W 9 0 O 0 N v b H V t b k N v d W 5 0 J n F 1 b 3 Q 7 O j I s J n F 1 b 3 Q 7 S 2 V 5 Q 2 9 s d W 1 u T m F t Z X M m c X V v d D s 6 W 1 0 s J n F 1 b 3 Q 7 Q 2 9 s d W 1 u S W R l b n R p d G l l c y Z x d W 9 0 O z p b J n F 1 b 3 Q 7 U 2 V j d G l v b j E v V G F i b G V f U 1 Z I Q y 9 D a G F u Z 2 V k I F R 5 c G U u e 0 R J U 0 x J U 1 R f Q 0 F O R E l E Q V R F X 2 5 h b W U s M H 0 m c X V v d D s s J n F 1 b 3 Q 7 U 2 V j d G l v b j E v V G F i b G V f U 1 Z I Q y 9 D a G F u Z 2 V k I F R 5 c G U u e 0 R J U 0 x J U 1 R f Q 0 F O R E l E Q V R F X 2 N h c 2 5 1 b W J l c i w x f S Z x d W 9 0 O 1 0 s J n F 1 b 3 Q 7 U m V s Y X R p b 2 5 z a G l w S W 5 m b y Z x d W 9 0 O z p b X X 0 i L z 4 8 R W 5 0 c n k g V H l w Z T 0 i U m V z d W x 0 V H l w Z S I g V m F s d W U 9 I n N U Y W J s Z S I v P j x F b n R y e S B U e X B l P S J O Y X Z p Z 2 F 0 a W 9 u U 3 R l c E 5 h b W U i I F Z h b H V l P S J z T m F 2 a W d h d G l v b i I v P j x F b n R y e S B U e X B l P S J G a W x s T 2 J q Z W N 0 V H l w Z S I g V m F s d W U 9 I n N D b 2 5 u Z W N 0 a W 9 u T 2 5 s e S I v P j x F b n R y e S B U e X B l P S J O Y W 1 l V X B k Y X R l Z E F m d G V y R m l s b C I g V m F s d W U 9 I m w w I i 8 + P C 9 T d G F i b G V F b n R y a W V z P j w v S X R l b T 4 8 S X R l b T 4 8 S X R l b U x v Y 2 F 0 a W 9 u P j x J d G V t V H l w Z T 5 G b 3 J t d W x h P C 9 J d G V t V H l w Z T 4 8 S X R l b V B h d G g + U 2 V j d G l v b j E v T W V y Z 2 V f U 3 R 1 Z H l f U 1 Z I Q z w v S X R l b V B h d G g + P C 9 J d G V t T G 9 j Y X R p b 2 4 + P F N 0 Y W J s Z U V u d H J p Z X M + P E V u d H J 5 I F R 5 c G U 9 I k F k Z G V k V G 9 E Y X R h T W 9 k Z W w i I F Z h b H V l P S J s M C I v P j x F b n R y e S B U e X B l P S J C d W Z m Z X J O Z X h 0 U m V m c m V z a C I g V m F s d W U 9 I m w x I i 8 + P E V u d H J 5 I F R 5 c G U 9 I k Z p b G x F b m F i b G V k I i B W Y W x 1 Z T 0 i b D A i L z 4 8 R W 5 0 c n k g V H l w Z T 0 i R m l s b E V y c m 9 y Q 2 9 k Z S I g V m F s d W U 9 I n N V b m t u b 3 d u I i 8 + P E V u d H J 5 I F R 5 c G U 9 I k Z p b G x F c n J v c k N v d W 5 0 I i B W Y W x 1 Z T 0 i b D A i L z 4 8 R W 5 0 c n k g V H l w Z T 0 i R m l s b E x h c 3 R V c G R h d G V k I i B W Y W x 1 Z T 0 i Z D I w M j E t M D k t M T R U M T Y 6 M j A 6 N T U u M j M 0 M T U w M 1 o i L z 4 8 R W 5 0 c n k g V H l w Z T 0 i R m l s b E N v b H V t b l R 5 c G V z I i B W Y W x 1 Z T 0 i c 0 J n W U c i L z 4 8 R W 5 0 c n k g V H l w Z T 0 i R m l s b E N v b H V t b k 5 h b W V z I i B W Y W x 1 Z T 0 i c 1 s m c X V v d D t T d W J z d G F u Y 2 U m c X V v d D s s J n F 1 b 3 Q 7 V G F i b G V f U 1 Z I Q y 5 E S V N M S V N U X 0 N B T k R J R E F U R V 9 u Y W 1 l J n F 1 b 3 Q 7 L C Z x d W 9 0 O 1 R h Y m x l X 1 N W S E M u R E l T T E l T V F 9 D Q U 5 E S U R B V E V f Y 2 F z b n V t Y m V y J n F 1 b 3 Q 7 X S I v P j x F b n R y e S B U e X B l P S J G a W x s Z W R D b 2 1 w b G V 0 Z V J l c 3 V s d F R v V 2 9 y a 3 N o Z W V 0 I i B W Y W x 1 Z T 0 i b D E i L z 4 8 R W 5 0 c n k g V H l w Z T 0 i R m l s b F N 0 Y X R 1 c y I g V m F s d W U 9 I n N D b 2 1 w b G V 0 Z S I v P j x F b n R y e S B U e X B l P S J G a W x s V G 9 E Y X R h T W 9 k Z W x F b m F i b G V k I i B W Y W x 1 Z T 0 i b D A i L z 4 8 R W 5 0 c n k g V H l w Z T 0 i S X N Q c m l 2 Y X R l I i B W Y W x 1 Z T 0 i b D A i L z 4 8 R W 5 0 c n k g V H l w Z T 0 i U X V l c n l J R C I g V m F s d W U 9 I n N m Z D J k O G I 4 Z S 1 h O T M 0 L T Q 3 Y W E t O D N m N C 0 w O T J l N D d k N z N h N j A i L z 4 8 R W 5 0 c n k g V H l w Z T 0 i U m V s Y X R p b 2 5 z a G l w S W 5 m b 0 N v b n R h a W 5 l c i I g V m F s d W U 9 I n N 7 J n F 1 b 3 Q 7 Y 2 9 s d W 1 u Q 2 9 1 b n Q m c X V v d D s 6 M y w m c X V v d D t r Z X l D b 2 x 1 b W 5 O Y W 1 l c y Z x d W 9 0 O z p b X S w m c X V v d D t x d W V y e V J l b G F 0 a W 9 u c 2 h p c H M m c X V v d D s 6 W 1 0 s J n F 1 b 3 Q 7 Y 2 9 s d W 1 u S W R l b n R p d G l l c y Z x d W 9 0 O z p b J n F 1 b 3 Q 7 U 2 V j d G l v b j E v T W V y Z 2 V f U 3 R 1 Z H l f U 1 Z I Q y 9 B d X R v U m V t b 3 Z l Z E N v b H V t b n M x L n t T d W J z d G F u Y 2 U s M H 0 m c X V v d D s s J n F 1 b 3 Q 7 U 2 V j d G l v b j E v T W V y Z 2 V f U 3 R 1 Z H l f U 1 Z I Q y 9 B d X R v U m V t b 3 Z l Z E N v b H V t b n M x L n t U Y W J s Z V 9 T V k h D L k R J U 0 x J U 1 R f Q 0 F O R E l E Q V R F X 2 5 h b W U s M X 0 m c X V v d D s s J n F 1 b 3 Q 7 U 2 V j d G l v b j E v T W V y Z 2 V f U 3 R 1 Z H l f U 1 Z I Q y 9 B d X R v U m V t b 3 Z l Z E N v b H V t b n M x L n t U Y W J s Z V 9 T V k h D L k R J U 0 x J U 1 R f Q 0 F O R E l E Q V R F X 2 N h c 2 5 1 b W J l c i w y f S Z x d W 9 0 O 1 0 s J n F 1 b 3 Q 7 Q 2 9 s d W 1 u Q 2 9 1 b n Q m c X V v d D s 6 M y w m c X V v d D t L Z X l D b 2 x 1 b W 5 O Y W 1 l c y Z x d W 9 0 O z p b X S w m c X V v d D t D b 2 x 1 b W 5 J Z G V u d G l 0 a W V z J n F 1 b 3 Q 7 O l s m c X V v d D t T Z W N 0 a W 9 u M S 9 N Z X J n Z V 9 T d H V k e V 9 T V k h D L 0 F 1 d G 9 S Z W 1 v d m V k Q 2 9 s d W 1 u c z E u e 1 N 1 Y n N 0 Y W 5 j Z S w w f S Z x d W 9 0 O y w m c X V v d D t T Z W N 0 a W 9 u M S 9 N Z X J n Z V 9 T d H V k e V 9 T V k h D L 0 F 1 d G 9 S Z W 1 v d m V k Q 2 9 s d W 1 u c z E u e 1 R h Y m x l X 1 N W S E M u R E l T T E l T V F 9 D Q U 5 E S U R B V E V f b m F t Z S w x f S Z x d W 9 0 O y w m c X V v d D t T Z W N 0 a W 9 u M S 9 N Z X J n Z V 9 T d H V k e V 9 T V k h D L 0 F 1 d G 9 S Z W 1 v d m V k Q 2 9 s d W 1 u c z E u e 1 R h Y m x l X 1 N W S E M u R E l T T E l T V F 9 D Q U 5 E S U R B V E V f Y 2 F z b n V t Y m V y L D J 9 J n F 1 b 3 Q 7 X S w m c X V v d D t S Z W x h d G l v b n N o a X B J b m Z v J n F 1 b 3 Q 7 O l t d f S I v P j x F b n R y e S B U e X B l P S J S Z X N 1 b H R U e X B l I i B W Y W x 1 Z T 0 i c 0 V 4 Y 2 V w d G l v b i I v P j x F b n R y e S B U e X B l P S J O Y X Z p Z 2 F 0 a W 9 u U 3 R l c E 5 h b W U i I F Z h b H V l P S J z T m F 2 a W d h d G l v b i I v P j x F b n R y e S B U e X B l P S J G a W x s T 2 J q Z W N 0 V H l w Z S I g V m F s d W U 9 I n N D b 2 5 u Z W N 0 a W 9 u T 2 5 s e S I v P j x F b n R y e S B U e X B l P S J O Y W 1 l V X B k Y X R l Z E F m d G V y R m l s b C I g V m F s d W U 9 I m w w I i 8 + P C 9 T d G F i b G V F b n R y a W V z P j w v S X R l b T 4 8 S X R l b T 4 8 S X R l b U x v Y 2 F 0 a W 9 u P j x J d G V t V H l w Z T 5 G b 3 J t d W x h P C 9 J d G V t V H l w Z T 4 8 S X R l b V B h d G g + U 2 V j d G l v b j E v V G F i b G V f U 3 R 1 Z H k l M j A o M y k 8 L 0 l 0 Z W 1 Q Y X R o P j w v S X R l b U x v Y 2 F 0 a W 9 u P j x T d G F i b G V F b n R y a W V z P j x F b n R y e S B U e X B l P S J B Z G R l Z F R v R G F 0 Y U 1 v Z G V s I i B W Y W x 1 Z T 0 i b D A i L z 4 8 R W 5 0 c n k g V H l w Z T 0 i Q n V m Z m V y T m V 4 d F J l Z n J l c 2 g i I F Z h b H V l P S J s M S I v P j x F b n R y e S B U e X B l P S J G a W x s R W 5 h Y m x l Z C I g V m F s d W U 9 I m w w I i 8 + P E V u d H J 5 I F R 5 c G U 9 I k Z p b G x F c n J v c k N v Z G U i I F Z h b H V l P S J z V W 5 r b m 9 3 b i I v P j x F b n R y e S B U e X B l P S J G a W x s T G F z d F V w Z G F 0 Z W Q i I F Z h b H V l P S J k M j A y M i 0 w N S 0 x O V Q x N T o 1 N D o z M C 4 4 M j A w M T U x W i I v P j x F b n R y e S B U e X B l P S J G a W x s Z W R D b 2 1 w b G V 0 Z V J l c 3 V s d F R v V 2 9 y a 3 N o Z W V 0 I i B W Y W x 1 Z T 0 i b D A i L z 4 8 R W 5 0 c n k g V H l w Z T 0 i R m l s b F N 0 Y X R 1 c y I g V m F s d W U 9 I n N D b 2 1 w b G V 0 Z S I v P j x F b n R y e S B U e X B l P S J G a W x s V G 9 E Y X R h T W 9 k Z W x F b m F i b G V k I i B W Y W x 1 Z T 0 i b D A i L z 4 8 R W 5 0 c n k g V H l w Z T 0 i S X N Q c m l 2 Y X R l I i B W Y W x 1 Z T 0 i b D A i L z 4 8 R W 5 0 c n k g V H l w Z T 0 i U X V l c n l J R C I g V m F s d W U 9 I n M 3 N z h k Y j F h Y y 0 0 N D k z L T Q 0 Z m M t O T E 3 M y 1 j Z m R k Z T M y Z T J l Y T U i L z 4 8 R W 5 0 c n k g V H l w Z T 0 i U m V s Y X R p b 2 5 z a G l w S W 5 m b 0 N v b n R h a W 5 l c i I g V m F s d W U 9 I n N 7 J n F 1 b 3 Q 7 Y 2 9 s d W 1 u Q 2 9 1 b n Q m c X V v d D s 6 M T M s J n F 1 b 3 Q 7 a 2 V 5 Q 2 9 s d W 1 u T m F t Z X M m c X V v d D s 6 W 1 0 s J n F 1 b 3 Q 7 c X V l c n l S Z W x h d G l v b n N o a X B z J n F 1 b 3 Q 7 O l t d L C Z x d W 9 0 O 2 N v b H V t b k l k Z W 5 0 a X R p Z X M m c X V v d D s 6 W y Z x d W 9 0 O 1 N l Y 3 R p b 2 4 x L 1 R h Y m x l X 1 N 0 d W R 5 L 0 N o Y W 5 n Z W Q g V H l w Z S 5 7 R 3 J v d X A s M H 0 m c X V v d D s s J n F 1 b 3 Q 7 U 2 V j d G l v b j E v V G F i b G V f U 3 R 1 Z H k v Q 2 h h b m d l Z C B U e X B l L n t T d W J z d G F u Y 2 U s M X 0 m c X V v d D s s J n F 1 b 3 Q 7 U 2 V j d G l v b j E v V G F i b G V f U 3 R 1 Z H k v Q 2 h h b m d l Z C B U e X B l L n t D Q V M j L D J 9 J n F 1 b 3 Q 7 L C Z x d W 9 0 O 1 N l Y 3 R p b 2 4 x L 1 R h Y m x l X 1 N 0 d W R 5 L 0 N o Y W 5 n Z W Q g V H l w Z S 5 7 R G 9 j d W 1 l b n Q g U 2 9 1 c m N l L D N 9 J n F 1 b 3 Q 7 L C Z x d W 9 0 O 1 N l Y 3 R p b 2 4 x L 1 R h Y m x l X 1 N 0 d W R 5 L 0 N o Y W 5 n Z W Q g V H l w Z S 5 7 U 3 V i c 3 R h b m N l I E N B U y B G b 3 V u Z C w 4 f S Z x d W 9 0 O y w m c X V v d D t T Z W N 0 a W 9 u M S 9 U Y W J s Z V 9 T d H V k e S 9 D a G F u Z 2 V k I F R 5 c G U u e 0 x P U S w 5 f S Z x d W 9 0 O y w m c X V v d D t T Z W N 0 a W 9 u M S 9 U Y W J s Z V 9 T d H V k e S 9 D a G F u Z 2 V k I F R 5 c G U u e 1 V u a X Q s M T B 9 J n F 1 b 3 Q 7 L C Z x d W 9 0 O 1 N l Y 3 R p b 2 4 x L 1 R h Y m x l X 1 N 0 d W R 5 L 0 N o Y W 5 n Z W Q g V H l w Z S 5 7 V 2 F z a C A v I G R l d G V y Z 2 V u d C B n c m F k Z S w x M X 0 m c X V v d D s s J n F 1 b 3 Q 7 U 2 V j d G l v b j E v V G F i b G V f U 3 R 1 Z H k v Q 2 h h b m d l Z C B U e X B l L n t D b 3 N t Z X R p Y y B y a W 5 z Z S 1 v Z m Y g Z 3 J h Z G U s M T J 9 J n F 1 b 3 Q 7 L C Z x d W 9 0 O 1 N l Y 3 R p b 2 4 x L 1 R h Y m x l X 1 N 0 d W R 5 L 0 N o Y W 5 n Z W Q g V H l w Z S 5 7 Q 2 9 z b W V 0 a W M g b G V h d m U t b 2 4 g Z 3 J h Z G U s M T N 9 J n F 1 b 3 Q 7 L C Z x d W 9 0 O 1 N l Y 3 R p b 2 4 x L 1 R h Y m x l X 1 N 0 d W R 5 L 0 N o Y W 5 n Z W Q g V H l w Z S 5 7 V G V z d C B t Z X R o b 2 Q s M T R 9 J n F 1 b 3 Q 7 L C Z x d W 9 0 O 1 N l Y 3 R p b 2 4 x L 1 R h Y m x l X 1 N 0 d W R 5 L 0 N o Y W 5 n Z W Q g V H l w Z S 5 7 U H V y Z S B D e W N s Z S B y Z X N 1 b H R z L D E 1 f S Z x d W 9 0 O y w m c X V v d D t T Z W N 0 a W 9 u M S 9 U Y W J s Z V 9 T d H V k e S 9 D a G F u Z 2 V k I F R 5 c G U u e 0 N v b W 1 l b n R z L D E 2 f S Z x d W 9 0 O 1 0 s J n F 1 b 3 Q 7 Q 2 9 s d W 1 u Q 2 9 1 b n Q m c X V v d D s 6 M T M s J n F 1 b 3 Q 7 S 2 V 5 Q 2 9 s d W 1 u T m F t Z X M m c X V v d D s 6 W 1 0 s J n F 1 b 3 Q 7 Q 2 9 s d W 1 u S W R l b n R p d G l l c y Z x d W 9 0 O z p b J n F 1 b 3 Q 7 U 2 V j d G l v b j E v V G F i b G V f U 3 R 1 Z H k v Q 2 h h b m d l Z C B U e X B l L n t H c m 9 1 c C w w f S Z x d W 9 0 O y w m c X V v d D t T Z W N 0 a W 9 u M S 9 U Y W J s Z V 9 T d H V k e S 9 D a G F u Z 2 V k I F R 5 c G U u e 1 N 1 Y n N 0 Y W 5 j Z S w x f S Z x d W 9 0 O y w m c X V v d D t T Z W N 0 a W 9 u M S 9 U Y W J s Z V 9 T d H V k e S 9 D a G F u Z 2 V k I F R 5 c G U u e 0 N B U y M s M n 0 m c X V v d D s s J n F 1 b 3 Q 7 U 2 V j d G l v b j E v V G F i b G V f U 3 R 1 Z H k v Q 2 h h b m d l Z C B U e X B l L n t E b 2 N 1 b W V u d C B T b 3 V y Y 2 U s M 3 0 m c X V v d D s s J n F 1 b 3 Q 7 U 2 V j d G l v b j E v V G F i b G V f U 3 R 1 Z H k v Q 2 h h b m d l Z C B U e X B l L n t T d W J z d G F u Y 2 U g Q 0 F T I E Z v d W 5 k L D h 9 J n F 1 b 3 Q 7 L C Z x d W 9 0 O 1 N l Y 3 R p b 2 4 x L 1 R h Y m x l X 1 N 0 d W R 5 L 0 N o Y W 5 n Z W Q g V H l w Z S 5 7 T E 9 R L D l 9 J n F 1 b 3 Q 7 L C Z x d W 9 0 O 1 N l Y 3 R p b 2 4 x L 1 R h Y m x l X 1 N 0 d W R 5 L 0 N o Y W 5 n Z W Q g V H l w Z S 5 7 V W 5 p d C w x M H 0 m c X V v d D s s J n F 1 b 3 Q 7 U 2 V j d G l v b j E v V G F i b G V f U 3 R 1 Z H k v Q 2 h h b m d l Z C B U e X B l L n t X Y X N o I C 8 g Z G V 0 Z X J n Z W 5 0 I G d y Y W R l L D E x f S Z x d W 9 0 O y w m c X V v d D t T Z W N 0 a W 9 u M S 9 U Y W J s Z V 9 T d H V k e S 9 D a G F u Z 2 V k I F R 5 c G U u e 0 N v c 2 1 l d G l j I H J p b n N l L W 9 m Z i B n c m F k Z S w x M n 0 m c X V v d D s s J n F 1 b 3 Q 7 U 2 V j d G l v b j E v V G F i b G V f U 3 R 1 Z H k v Q 2 h h b m d l Z C B U e X B l L n t D b 3 N t Z X R p Y y B s Z W F 2 Z S 1 v b i B n c m F k Z S w x M 3 0 m c X V v d D s s J n F 1 b 3 Q 7 U 2 V j d G l v b j E v V G F i b G V f U 3 R 1 Z H k v Q 2 h h b m d l Z C B U e X B l L n t U Z X N 0 I G 1 l d G h v Z C w x N H 0 m c X V v d D s s J n F 1 b 3 Q 7 U 2 V j d G l v b j E v V G F i b G V f U 3 R 1 Z H k v Q 2 h h b m d l Z C B U e X B l L n t Q d X J l I E N 5 Y 2 x l I H J l c 3 V s d H M s M T V 9 J n F 1 b 3 Q 7 L C Z x d W 9 0 O 1 N l Y 3 R p b 2 4 x L 1 R h Y m x l X 1 N 0 d W R 5 L 0 N o Y W 5 n Z W Q g V H l w Z S 5 7 Q 2 9 t b W V u d H M s M T Z 9 J n F 1 b 3 Q 7 X S w m c X V v d D t S Z W x h d G l v b n N o a X B J b m Z v J n F 1 b 3 Q 7 O l t d f S I v P j x F b n R y e S B U e X B l P S J S Z X N 1 b H R U e X B l I i B W Y W x 1 Z T 0 i c 0 V 4 Y 2 V w d G l v b i I v P j x F b n R y e S B U e X B l P S J O Y X Z p Z 2 F 0 a W 9 u U 3 R l c E 5 h b W U i I F Z h b H V l P S J z T m F 2 a W d h d G l v b i I v P j x F b n R y e S B U e X B l P S J G a W x s T 2 J q Z W N 0 V H l w Z S I g V m F s d W U 9 I n N D b 2 5 u Z W N 0 a W 9 u T 2 5 s e S I v P j x F b n R y e S B U e X B l P S J O Y W 1 l V X B k Y X R l Z E F m d G V y R m l s b C I g V m F s d W U 9 I m w w I i 8 + P C 9 T d G F i b G V F b n R y a W V z P j w v S X R l b T 4 8 S X R l b T 4 8 S X R l b U x v Y 2 F 0 a W 9 u P j x J d G V t V H l w Z T 5 G b 3 J t d W x h P C 9 J d G V t V H l w Z T 4 8 S X R l b V B h d G g + U 2 V j d G l v b j E v V G F i b G V f U H J v c D Y 1 P C 9 J d G V t U G F 0 a D 4 8 L 0 l 0 Z W 1 M b 2 N h d G l v b j 4 8 U 3 R h Y m x l R W 5 0 c m l l c z 4 8 R W 5 0 c n k g V H l w Z T 0 i Q W R k Z W R U b 0 R h d G F N b 2 R l b C I g V m F s d W U 9 I m w w I i 8 + P E V u d H J 5 I F R 5 c G U 9 I k J 1 Z m Z l c k 5 l e H R S Z W Z y Z X N o I i B W Y W x 1 Z T 0 i b D E i L z 4 8 R W 5 0 c n k g V H l w Z T 0 i R m l s b E V u Y W J s Z W Q i I F Z h b H V l P S J s M C I v P j x F b n R y e S B U e X B l P S J G a W x s R X J y b 3 J D b 2 R l I i B W Y W x 1 Z T 0 i c 1 V u a 2 5 v d 2 4 i L z 4 8 R W 5 0 c n k g V H l w Z T 0 i R m l s b E x h c 3 R V c G R h d G V k I i B W Y W x 1 Z T 0 i Z D I w M j I t M D U t M T l U M T U 6 N T Q 6 M z A u O D I 0 M D A 0 N F o i L z 4 8 R W 5 0 c n k g V H l w Z T 0 i R m l s b G V k Q 2 9 t c G x l d G V S Z X N 1 b H R U b 1 d v c m t z a G V l d C I g V m F s d W U 9 I m w w I i 8 + P E V u d H J 5 I F R 5 c G U 9 I k Z p b G x T d G F 0 d X M i I F Z h b H V l P S J z Q 2 9 t c G x l d G U i L z 4 8 R W 5 0 c n k g V H l w Z T 0 i R m l s b F R v R G F 0 Y U 1 v Z G V s R W 5 h Y m x l Z C I g V m F s d W U 9 I m w w I i 8 + P E V u d H J 5 I F R 5 c G U 9 I k l z U H J p d m F 0 Z S I g V m F s d W U 9 I m w w I i 8 + P E V u d H J 5 I F R 5 c G U 9 I l F 1 Z X J 5 S U Q i I F Z h b H V l P S J z M 2 Q x Z G U z Y W U t M m E y Z i 0 0 N z l i L W E 1 N W U t Z D l m O T M x Y z U z Z T Y z I i 8 + P E V u d H J 5 I F R 5 c G U 9 I l J l b G F 0 a W 9 u c 2 h p c E l u Z m 9 D b 2 5 0 Y W l u Z X I i I F Z h b H V l P S J z e y Z x d W 9 0 O 2 N v b H V t b k N v d W 5 0 J n F 1 b 3 Q 7 O j I s J n F 1 b 3 Q 7 a 2 V 5 Q 2 9 s d W 1 u T m F t Z X M m c X V v d D s 6 W 1 0 s J n F 1 b 3 Q 7 c X V l c n l S Z W x h d G l v b n N o a X B z J n F 1 b 3 Q 7 O l t d L C Z x d W 9 0 O 2 N v b H V t b k l k Z W 5 0 a X R p Z X M m c X V v d D s 6 W y Z x d W 9 0 O 1 N l Y 3 R p b 2 4 x L 1 R h Y m x l X 1 B y b 3 A 2 N S 9 D a G F u Z 2 V k I F R 5 c G U u e 0 N o Z W 1 p Y 2 F s L D B 9 J n F 1 b 3 Q 7 L C Z x d W 9 0 O 1 N l Y 3 R p b 2 4 x L 1 R h Y m x l X 1 B y b 3 A 2 N S 9 D a G F u Z 2 V k I F R 5 c G U u e 0 N B U y B O b y 4 s M 3 0 m c X V v d D t d L C Z x d W 9 0 O 0 N v b H V t b k N v d W 5 0 J n F 1 b 3 Q 7 O j I s J n F 1 b 3 Q 7 S 2 V 5 Q 2 9 s d W 1 u T m F t Z X M m c X V v d D s 6 W 1 0 s J n F 1 b 3 Q 7 Q 2 9 s d W 1 u S W R l b n R p d G l l c y Z x d W 9 0 O z p b J n F 1 b 3 Q 7 U 2 V j d G l v b j E v V G F i b G V f U H J v c D Y 1 L 0 N o Y W 5 n Z W Q g V H l w Z S 5 7 Q 2 h l b W l j Y W w s M H 0 m c X V v d D s s J n F 1 b 3 Q 7 U 2 V j d G l v b j E v V G F i b G V f U H J v c D Y 1 L 0 N o Y W 5 n Z W Q g V H l w Z S 5 7 Q 0 F T I E 5 v L i w z f S Z x d W 9 0 O 1 0 s J n F 1 b 3 Q 7 U m V s Y X R p b 2 5 z a G l w S W 5 m b y Z x d W 9 0 O z p b X X 0 i L z 4 8 R W 5 0 c n k g V H l w Z T 0 i U m V z d W x 0 V H l w Z S I g V m F s d W U 9 I n N U Y W J s Z S I v P j x F b n R y e S B U e X B l P S J O Y X Z p Z 2 F 0 a W 9 u U 3 R l c E 5 h b W U i I F Z h b H V l P S J z T m F 2 a W d h d G l v b i I v P j x F b n R y e S B U e X B l P S J G a W x s T 2 J q Z W N 0 V H l w Z S I g V m F s d W U 9 I n N D b 2 5 u Z W N 0 a W 9 u T 2 5 s e S I v P j x F b n R y e S B U e X B l P S J O Y W 1 l V X B k Y X R l Z E F m d G V y R m l s b C I g V m F s d W U 9 I m w w I i 8 + P C 9 T d G F i b G V F b n R y a W V z P j w v S X R l b T 4 8 S X R l b T 4 8 S X R l b U x v Y 2 F 0 a W 9 u P j x J d G V t V H l w Z T 5 G b 3 J t d W x h P C 9 J d G V t V H l w Z T 4 8 S X R l b V B h d G g + U 2 V j d G l v b j E v T W V y Z 2 V f U 3 R 1 Z H l f U H J v c D Y 1 P C 9 J d G V t U G F 0 a D 4 8 L 0 l 0 Z W 1 M b 2 N h d G l v b j 4 8 U 3 R h Y m x l R W 5 0 c m l l c z 4 8 R W 5 0 c n k g V H l w Z T 0 i Q W R k Z W R U b 0 R h d G F N b 2 R l b C I g V m F s d W U 9 I m w w I i 8 + P E V u d H J 5 I F R 5 c G U 9 I k J 1 Z m Z l c k 5 l e H R S Z W Z y Z X N o I i B W Y W x 1 Z T 0 i b D E i L z 4 8 R W 5 0 c n k g V H l w Z T 0 i R m l s b E V u Y W J s Z W Q i I F Z h b H V l P S J s M C I v P j x F b n R y e S B U e X B l P S J G a W x s R X J y b 3 J D b 2 R l I i B W Y W x 1 Z T 0 i c 1 V u a 2 5 v d 2 4 i L z 4 8 R W 5 0 c n k g V H l w Z T 0 i R m l s b E V y c m 9 y Q 2 9 1 b n Q i I F Z h b H V l P S J s M C I v P j x F b n R y e S B U e X B l P S J G a W x s T G F z d F V w Z G F 0 Z W Q i I F Z h b H V l P S J k M j A y M S 0 w O S 0 x N F Q x N j o y M D o 1 N S 4 y N z I w N D g 3 W i I v P j x F b n R y e S B U e X B l P S J G a W x s Q 2 9 s d W 1 u V H l w Z X M i I F Z h b H V l P S J z Q m d Z R y I v P j x F b n R y e S B U e X B l P S J G a W x s Q 2 9 s d W 1 u T m F t Z X M i I F Z h b H V l P S J z W y Z x d W 9 0 O 1 N 1 Y n N 0 Y W 5 j Z S Z x d W 9 0 O y w m c X V v d D t U Y W J s Z V 9 Q c m 9 w N j U u Q 2 h l b W l j Y W w m c X V v d D s s J n F 1 b 3 Q 7 V G F i b G V f U H J v c D Y 1 L k N B U y B O b y 4 m c X V v d D t d I i 8 + P E V u d H J 5 I F R 5 c G U 9 I k Z p b G x l Z E N v b X B s Z X R l U m V z d W x 0 V G 9 X b 3 J r c 2 h l Z X Q i I F Z h b H V l P S J s M S I v P j x F b n R y e S B U e X B l P S J G a W x s U 3 R h d H V z I i B W Y W x 1 Z T 0 i c 0 N v b X B s Z X R l I i 8 + P E V u d H J 5 I F R 5 c G U 9 I k Z p b G x U b 0 R h d G F N b 2 R l b E V u Y W J s Z W Q i I F Z h b H V l P S J s M C I v P j x F b n R y e S B U e X B l P S J J c 1 B y a X Z h d G U i I F Z h b H V l P S J s M C I v P j x F b n R y e S B U e X B l P S J R d W V y e U l E I i B W Y W x 1 Z T 0 i c z A 5 N z I x N z V l L T E w N j c t N G Y z Y y 0 5 Z m I 5 L T N k N m F h Y 2 Q 5 M 2 R j Y S I v P j x F b n R y e S B U e X B l P S J S Z W x h d G l v b n N o a X B J b m Z v Q 2 9 u d G F p b m V y I i B W Y W x 1 Z T 0 i c 3 s m c X V v d D t j b 2 x 1 b W 5 D b 3 V u d C Z x d W 9 0 O z o z L C Z x d W 9 0 O 2 t l e U N v b H V t b k 5 h b W V z J n F 1 b 3 Q 7 O l t d L C Z x d W 9 0 O 3 F 1 Z X J 5 U m V s Y X R p b 2 5 z a G l w c y Z x d W 9 0 O z p b X S w m c X V v d D t j b 2 x 1 b W 5 J Z G V u d G l 0 a W V z J n F 1 b 3 Q 7 O l s m c X V v d D t T Z W N 0 a W 9 u M S 9 N Z X J n Z V 9 T d H V k e V 9 Q c m 9 w N j U v Q X V 0 b 1 J l b W 9 2 Z W R D b 2 x 1 b W 5 z M S 5 7 U 3 V i c 3 R h b m N l L D B 9 J n F 1 b 3 Q 7 L C Z x d W 9 0 O 1 N l Y 3 R p b 2 4 x L 0 1 l c m d l X 1 N 0 d W R 5 X 1 B y b 3 A 2 N S 9 B d X R v U m V t b 3 Z l Z E N v b H V t b n M x L n t U Y W J s Z V 9 Q c m 9 w N j U u Q 2 h l b W l j Y W w s M X 0 m c X V v d D s s J n F 1 b 3 Q 7 U 2 V j d G l v b j E v T W V y Z 2 V f U 3 R 1 Z H l f U H J v c D Y 1 L 0 F 1 d G 9 S Z W 1 v d m V k Q 2 9 s d W 1 u c z E u e 1 R h Y m x l X 1 B y b 3 A 2 N S 5 D Q V M g T m 8 u L D J 9 J n F 1 b 3 Q 7 X S w m c X V v d D t D b 2 x 1 b W 5 D b 3 V u d C Z x d W 9 0 O z o z L C Z x d W 9 0 O 0 t l e U N v b H V t b k 5 h b W V z J n F 1 b 3 Q 7 O l t d L C Z x d W 9 0 O 0 N v b H V t b k l k Z W 5 0 a X R p Z X M m c X V v d D s 6 W y Z x d W 9 0 O 1 N l Y 3 R p b 2 4 x L 0 1 l c m d l X 1 N 0 d W R 5 X 1 B y b 3 A 2 N S 9 B d X R v U m V t b 3 Z l Z E N v b H V t b n M x L n t T d W J z d G F u Y 2 U s M H 0 m c X V v d D s s J n F 1 b 3 Q 7 U 2 V j d G l v b j E v T W V y Z 2 V f U 3 R 1 Z H l f U H J v c D Y 1 L 0 F 1 d G 9 S Z W 1 v d m V k Q 2 9 s d W 1 u c z E u e 1 R h Y m x l X 1 B y b 3 A 2 N S 5 D a G V t a W N h b C w x f S Z x d W 9 0 O y w m c X V v d D t T Z W N 0 a W 9 u M S 9 N Z X J n Z V 9 T d H V k e V 9 Q c m 9 w N j U v Q X V 0 b 1 J l b W 9 2 Z W R D b 2 x 1 b W 5 z M S 5 7 V G F i b G V f U H J v c D Y 1 L k N B U y B O b y 4 s M n 0 m c X V v d D t d L C Z x d W 9 0 O 1 J l b G F 0 a W 9 u c 2 h p c E l u Z m 8 m c X V v d D s 6 W 1 1 9 I i 8 + P E V u d H J 5 I F R 5 c G U 9 I l J l c 3 V s d F R 5 c G U i I F Z h b H V l P S J z R X h j Z X B 0 a W 9 u I i 8 + P E V u d H J 5 I F R 5 c G U 9 I k 5 h d m l n Y X R p b 2 5 T d G V w T m F t Z S I g V m F s d W U 9 I n N O Y X Z p Z 2 F 0 a W 9 u I i 8 + P E V u d H J 5 I F R 5 c G U 9 I k Z p b G x P Y m p l Y 3 R U e X B l I i B W Y W x 1 Z T 0 i c 0 N v b m 5 l Y 3 R p b 2 5 P b m x 5 I i 8 + P E V u d H J 5 I F R 5 c G U 9 I k 5 h b W V V c G R h d G V k Q W Z 0 Z X J G a W x s I i B W Y W x 1 Z T 0 i b D A i L z 4 8 L 1 N 0 Y W J s Z U V u d H J p Z X M + P C 9 J d G V t P j x J d G V t P j x J d G V t T G 9 j Y X R p b 2 4 + P E l 0 Z W 1 U e X B l P k Z v c m 1 1 b G E 8 L 0 l 0 Z W 1 U e X B l P j x J d G V t U G F 0 a D 5 T Z W N 0 a W 9 u M S 9 U Y W J s Z V 9 T d H V k e S U y M C g 0 K T w v S X R l b V B h d G g + P C 9 J d G V t T G 9 j Y X R p b 2 4 + P F N 0 Y W J s Z U V u d H J p Z X M + P E V u d H J 5 I F R 5 c G U 9 I k F k Z G V k V G 9 E Y X R h T W 9 k Z W w i I F Z h b H V l P S J s M C I v P j x F b n R y e S B U e X B l P S J C d W Z m Z X J O Z X h 0 U m V m c m V z a C I g V m F s d W U 9 I m w x I i 8 + P E V u d H J 5 I F R 5 c G U 9 I k Z p b G x F b m F i b G V k I i B W Y W x 1 Z T 0 i b D A i L z 4 8 R W 5 0 c n k g V H l w Z T 0 i R m l s b E V y c m 9 y Q 2 9 k Z S I g V m F s d W U 9 I n N V b m t u b 3 d u I i 8 + P E V u d H J 5 I F R 5 c G U 9 I k Z p b G x M Y X N 0 V X B k Y X R l Z C I g V m F s d W U 9 I m Q y M D I y L T A 1 L T E 5 V D E 1 O j U 1 O j A w L j k x N z U 0 N j R a I i 8 + P E V u d H J 5 I F R 5 c G U 9 I k Z p b G x l Z E N v b X B s Z X R l U m V z d W x 0 V G 9 X b 3 J r c 2 h l Z X Q i I F Z h b H V l P S J s M C I v P j x F b n R y e S B U e X B l P S J G a W x s U 3 R h d H V z I i B W Y W x 1 Z T 0 i c 0 N v b X B s Z X R l I i 8 + P E V u d H J 5 I F R 5 c G U 9 I k Z p b G x U b 0 R h d G F N b 2 R l b E V u Y W J s Z W Q i I F Z h b H V l P S J s M C I v P j x F b n R y e S B U e X B l P S J J c 1 B y a X Z h d G U i I F Z h b H V l P S J s M C I v P j x F b n R y e S B U e X B l P S J R d W V y e U l E I i B W Y W x 1 Z T 0 i c z c 3 O G R i M W F j L T Q 0 O T M t N D R m Y y 0 5 M T c z L W N m Z G R l M z J l M m V h N S I v P j x F b n R y e S B U e X B l P S J S Z W x h d G l v b n N o a X B J b m Z v Q 2 9 u d G F p b m V y I i B W Y W x 1 Z T 0 i c 3 s m c X V v d D t j b 2 x 1 b W 5 D b 3 V u d C Z x d W 9 0 O z o x M y w m c X V v d D t r Z X l D b 2 x 1 b W 5 O Y W 1 l c y Z x d W 9 0 O z p b X S w m c X V v d D t x d W V y e V J l b G F 0 a W 9 u c 2 h p c H M m c X V v d D s 6 W 1 0 s J n F 1 b 3 Q 7 Y 2 9 s d W 1 u S W R l b n R p d G l l c y Z x d W 9 0 O z p b J n F 1 b 3 Q 7 U 2 V j d G l v b j E v V G F i b G V f U 3 R 1 Z H k v Q 2 h h b m d l Z C B U e X B l L n t H c m 9 1 c C w w f S Z x d W 9 0 O y w m c X V v d D t T Z W N 0 a W 9 u M S 9 U Y W J s Z V 9 T d H V k e S 9 D a G F u Z 2 V k I F R 5 c G U u e 1 N 1 Y n N 0 Y W 5 j Z S w x f S Z x d W 9 0 O y w m c X V v d D t T Z W N 0 a W 9 u M S 9 U Y W J s Z V 9 T d H V k e S 9 D a G F u Z 2 V k I F R 5 c G U u e 0 N B U y M s M n 0 m c X V v d D s s J n F 1 b 3 Q 7 U 2 V j d G l v b j E v V G F i b G V f U 3 R 1 Z H k v Q 2 h h b m d l Z C B U e X B l L n t E b 2 N 1 b W V u d C B T b 3 V y Y 2 U s M 3 0 m c X V v d D s s J n F 1 b 3 Q 7 U 2 V j d G l v b j E v V G F i b G V f U 3 R 1 Z H k v Q 2 h h b m d l Z C B U e X B l L n t T d W J z d G F u Y 2 U g Q 0 F T I E Z v d W 5 k L D h 9 J n F 1 b 3 Q 7 L C Z x d W 9 0 O 1 N l Y 3 R p b 2 4 x L 1 R h Y m x l X 1 N 0 d W R 5 L 0 N o Y W 5 n Z W Q g V H l w Z S 5 7 T E 9 R L D l 9 J n F 1 b 3 Q 7 L C Z x d W 9 0 O 1 N l Y 3 R p b 2 4 x L 1 R h Y m x l X 1 N 0 d W R 5 L 0 N o Y W 5 n Z W Q g V H l w Z S 5 7 V W 5 p d C w x M H 0 m c X V v d D s s J n F 1 b 3 Q 7 U 2 V j d G l v b j E v V G F i b G V f U 3 R 1 Z H k v Q 2 h h b m d l Z C B U e X B l L n t X Y X N o I C 8 g Z G V 0 Z X J n Z W 5 0 I G d y Y W R l L D E x f S Z x d W 9 0 O y w m c X V v d D t T Z W N 0 a W 9 u M S 9 U Y W J s Z V 9 T d H V k e S 9 D a G F u Z 2 V k I F R 5 c G U u e 0 N v c 2 1 l d G l j I H J p b n N l L W 9 m Z i B n c m F k Z S w x M n 0 m c X V v d D s s J n F 1 b 3 Q 7 U 2 V j d G l v b j E v V G F i b G V f U 3 R 1 Z H k v Q 2 h h b m d l Z C B U e X B l L n t D b 3 N t Z X R p Y y B s Z W F 2 Z S 1 v b i B n c m F k Z S w x M 3 0 m c X V v d D s s J n F 1 b 3 Q 7 U 2 V j d G l v b j E v V G F i b G V f U 3 R 1 Z H k v Q 2 h h b m d l Z C B U e X B l L n t U Z X N 0 I G 1 l d G h v Z C w x N H 0 m c X V v d D s s J n F 1 b 3 Q 7 U 2 V j d G l v b j E v V G F i b G V f U 3 R 1 Z H k v Q 2 h h b m d l Z C B U e X B l L n t Q d X J l I E N 5 Y 2 x l I H J l c 3 V s d H M s M T V 9 J n F 1 b 3 Q 7 L C Z x d W 9 0 O 1 N l Y 3 R p b 2 4 x L 1 R h Y m x l X 1 N 0 d W R 5 L 0 N o Y W 5 n Z W Q g V H l w Z S 5 7 Q 2 9 t b W V u d H M s M T Z 9 J n F 1 b 3 Q 7 X S w m c X V v d D t D b 2 x 1 b W 5 D b 3 V u d C Z x d W 9 0 O z o x M y w m c X V v d D t L Z X l D b 2 x 1 b W 5 O Y W 1 l c y Z x d W 9 0 O z p b X S w m c X V v d D t D b 2 x 1 b W 5 J Z G V u d G l 0 a W V z J n F 1 b 3 Q 7 O l s m c X V v d D t T Z W N 0 a W 9 u M S 9 U Y W J s Z V 9 T d H V k e S 9 D a G F u Z 2 V k I F R 5 c G U u e 0 d y b 3 V w L D B 9 J n F 1 b 3 Q 7 L C Z x d W 9 0 O 1 N l Y 3 R p b 2 4 x L 1 R h Y m x l X 1 N 0 d W R 5 L 0 N o Y W 5 n Z W Q g V H l w Z S 5 7 U 3 V i c 3 R h b m N l L D F 9 J n F 1 b 3 Q 7 L C Z x d W 9 0 O 1 N l Y 3 R p b 2 4 x L 1 R h Y m x l X 1 N 0 d W R 5 L 0 N o Y W 5 n Z W Q g V H l w Z S 5 7 Q 0 F T I y w y f S Z x d W 9 0 O y w m c X V v d D t T Z W N 0 a W 9 u M S 9 U Y W J s Z V 9 T d H V k e S 9 D a G F u Z 2 V k I F R 5 c G U u e 0 R v Y 3 V t Z W 5 0 I F N v d X J j Z S w z f S Z x d W 9 0 O y w m c X V v d D t T Z W N 0 a W 9 u M S 9 U Y W J s Z V 9 T d H V k e S 9 D a G F u Z 2 V k I F R 5 c G U u e 1 N 1 Y n N 0 Y W 5 j Z S B D Q V M g R m 9 1 b m Q s O H 0 m c X V v d D s s J n F 1 b 3 Q 7 U 2 V j d G l v b j E v V G F i b G V f U 3 R 1 Z H k v Q 2 h h b m d l Z C B U e X B l L n t M T 1 E s O X 0 m c X V v d D s s J n F 1 b 3 Q 7 U 2 V j d G l v b j E v V G F i b G V f U 3 R 1 Z H k v Q 2 h h b m d l Z C B U e X B l L n t V b m l 0 L D E w f S Z x d W 9 0 O y w m c X V v d D t T Z W N 0 a W 9 u M S 9 U Y W J s Z V 9 T d H V k e S 9 D a G F u Z 2 V k I F R 5 c G U u e 1 d h c 2 g g L y B k Z X R l c m d l b n Q g Z 3 J h Z G U s M T F 9 J n F 1 b 3 Q 7 L C Z x d W 9 0 O 1 N l Y 3 R p b 2 4 x L 1 R h Y m x l X 1 N 0 d W R 5 L 0 N o Y W 5 n Z W Q g V H l w Z S 5 7 Q 2 9 z b W V 0 a W M g c m l u c 2 U t b 2 Z m I G d y Y W R l L D E y f S Z x d W 9 0 O y w m c X V v d D t T Z W N 0 a W 9 u M S 9 U Y W J s Z V 9 T d H V k e S 9 D a G F u Z 2 V k I F R 5 c G U u e 0 N v c 2 1 l d G l j I G x l Y X Z l L W 9 u I G d y Y W R l L D E z f S Z x d W 9 0 O y w m c X V v d D t T Z W N 0 a W 9 u M S 9 U Y W J s Z V 9 T d H V k e S 9 D a G F u Z 2 V k I F R 5 c G U u e 1 R l c 3 Q g b W V 0 a G 9 k L D E 0 f S Z x d W 9 0 O y w m c X V v d D t T Z W N 0 a W 9 u M S 9 U Y W J s Z V 9 T d H V k e S 9 D a G F u Z 2 V k I F R 5 c G U u e 1 B 1 c m U g Q 3 l j b G U g c m V z d W x 0 c y w x N X 0 m c X V v d D s s J n F 1 b 3 Q 7 U 2 V j d G l v b j E v V G F i b G V f U 3 R 1 Z H k v Q 2 h h b m d l Z C B U e X B l L n t D b 2 1 t Z W 5 0 c y w x N n 0 m c X V v d D t d L C Z x d W 9 0 O 1 J l b G F 0 a W 9 u c 2 h p c E l u Z m 8 m c X V v d D s 6 W 1 1 9 I i 8 + P E V u d H J 5 I F R 5 c G U 9 I l J l c 3 V s d F R 5 c G U i I F Z h b H V l P S J z V G F i b G U i L z 4 8 R W 5 0 c n k g V H l w Z T 0 i T m F 2 a W d h d G l v b l N 0 Z X B O Y W 1 l I i B W Y W x 1 Z T 0 i c 0 5 h d m l n Y X R p b 2 4 i L z 4 8 R W 5 0 c n k g V H l w Z T 0 i R m l s b E 9 i a m V j d F R 5 c G U i I F Z h b H V l P S J z Q 2 9 u b m V j d G l v b k 9 u b H k i L z 4 8 R W 5 0 c n k g V H l w Z T 0 i T m F t Z V V w Z G F 0 Z W R B Z n R l c k Z p b G w i I F Z h b H V l P S J s M C I v P j w v U 3 R h Y m x l R W 5 0 c m l l c z 4 8 L 0 l 0 Z W 0 + P E l 0 Z W 0 + P E l 0 Z W 1 M b 2 N h d G l v b j 4 8 S X R l b V R 5 c G U + R m 9 y b X V s Y T w v S X R l b V R 5 c G U + P E l 0 Z W 1 Q Y X R o P l N l Y 3 R p b 2 4 x L 1 R h Y m x l X 1 B D U j w v S X R l b V B h d G g + P C 9 J d G V t T G 9 j Y X R p b 2 4 + P F N 0 Y W J s Z U V u d H J p Z X M + P E V u d H J 5 I F R 5 c G U 9 I k F k Z G V k V G 9 E Y X R h T W 9 k Z W w i I F Z h b H V l P S J s M C I v P j x F b n R y e S B U e X B l P S J C d W Z m Z X J O Z X h 0 U m V m c m V z a C I g V m F s d W U 9 I m w x I i 8 + P E V u d H J 5 I F R 5 c G U 9 I k Z p b G x F b m F i b G V k I i B W Y W x 1 Z T 0 i b D A i L z 4 8 R W 5 0 c n k g V H l w Z T 0 i R m l s b E V y c m 9 y Q 2 9 k Z S I g V m F s d W U 9 I n N V b m t u b 3 d u I i 8 + P E V u d H J 5 I F R 5 c G U 9 I k Z p b G x M Y X N 0 V X B k Y X R l Z C I g V m F s d W U 9 I m Q y M D I y L T A 1 L T E 5 V D E 1 O j U 1 O j A w L j k y M j U z M z R a I i 8 + P E V u d H J 5 I F R 5 c G U 9 I k Z p b G x l Z E N v b X B s Z X R l U m V z d W x 0 V G 9 X b 3 J r c 2 h l Z X Q i I F Z h b H V l P S J s M C I v P j x F b n R y e S B U e X B l P S J G a W x s U 3 R h d H V z I i B W Y W x 1 Z T 0 i c 0 N v b X B s Z X R l I i 8 + P E V u d H J 5 I F R 5 c G U 9 I k Z p b G x U b 0 R h d G F N b 2 R l b E V u Y W J s Z W Q i I F Z h b H V l P S J s M C I v P j x F b n R y e S B U e X B l P S J J c 1 B y a X Z h d G U i I F Z h b H V l P S J s M C I v P j x F b n R y e S B U e X B l P S J R d W V y e U l E I i B W Y W x 1 Z T 0 i c z B h M z E z Y j Q 0 L T B i N 2 Q t N D Q 1 Z i 1 i Y m E x L T E 3 Z W Z h O T c 4 Z m Z m Y S I v P j x F b n R y e S B U e X B l P S J S Z W x h d G l v b n N o a X B J b m Z v Q 2 9 u d G F p b m V y I i B W Y W x 1 Z T 0 i c 3 s m c X V v d D t j b 2 x 1 b W 5 D b 3 V u d C Z x d W 9 0 O z o y L C Z x d W 9 0 O 2 t l e U N v b H V t b k 5 h b W V z J n F 1 b 3 Q 7 O l t d L C Z x d W 9 0 O 3 F 1 Z X J 5 U m V s Y X R p b 2 5 z a G l w c y Z x d W 9 0 O z p b X S w m c X V v d D t j b 2 x 1 b W 5 J Z G V u d G l 0 a W V z J n F 1 b 3 Q 7 O l s m c X V v d D t T Z W N 0 a W 9 u M S 9 U Y W J s Z V 9 Q Q 1 I v Q 2 h h b m d l Z C B U e X B l L n t D b 2 1 w b 3 V u Z C w w f S Z x d W 9 0 O y w m c X V v d D t T Z W N 0 a W 9 u M S 9 U Y W J s Z V 9 Q Q 1 I v Q 2 h h b m d l Z C B U e X B l L n t D Q V M j L D F 9 J n F 1 b 3 Q 7 X S w m c X V v d D t D b 2 x 1 b W 5 D b 3 V u d C Z x d W 9 0 O z o y L C Z x d W 9 0 O 0 t l e U N v b H V t b k 5 h b W V z J n F 1 b 3 Q 7 O l t d L C Z x d W 9 0 O 0 N v b H V t b k l k Z W 5 0 a X R p Z X M m c X V v d D s 6 W y Z x d W 9 0 O 1 N l Y 3 R p b 2 4 x L 1 R h Y m x l X 1 B D U i 9 D a G F u Z 2 V k I F R 5 c G U u e 0 N v b X B v d W 5 k L D B 9 J n F 1 b 3 Q 7 L C Z x d W 9 0 O 1 N l Y 3 R p b 2 4 x L 1 R h Y m x l X 1 B D U i 9 D a G F u Z 2 V k I F R 5 c G U u e 0 N B U y M s M X 0 m c X V v d D t d L C Z x d W 9 0 O 1 J l b G F 0 a W 9 u c 2 h p c E l u Z m 8 m c X V v d D s 6 W 1 1 9 I i 8 + P E V u d H J 5 I F R 5 c G U 9 I l J l c 3 V s d F R 5 c G U i I F Z h b H V l P S J z V G F i b G U i L z 4 8 R W 5 0 c n k g V H l w Z T 0 i T m F 2 a W d h d G l v b l N 0 Z X B O Y W 1 l I i B W Y W x 1 Z T 0 i c 0 5 h d m l n Y X R p b 2 4 i L z 4 8 R W 5 0 c n k g V H l w Z T 0 i R m l s b E 9 i a m V j d F R 5 c G U i I F Z h b H V l P S J z Q 2 9 u b m V j d G l v b k 9 u b H k i L z 4 8 R W 5 0 c n k g V H l w Z T 0 i T m F t Z V V w Z G F 0 Z W R B Z n R l c k Z p b G w i I F Z h b H V l P S J s M C I v P j w v U 3 R h Y m x l R W 5 0 c m l l c z 4 8 L 0 l 0 Z W 0 + P E l 0 Z W 0 + P E l 0 Z W 1 M b 2 N h d G l v b j 4 8 S X R l b V R 5 c G U + R m 9 y b X V s Y T w v S X R l b V R 5 c G U + P E l 0 Z W 1 Q Y X R o P l N l Y 3 R p b 2 4 x L 0 1 l c m d l X 1 N 0 d W R 5 X 1 B D U j w v S X R l b V B h d G g + P C 9 J d G V t T G 9 j Y X R p b 2 4 + P F N 0 Y W J s Z U V u d H J p Z X M + P E V u d H J 5 I F R 5 c G U 9 I k F k Z G V k V G 9 E Y X R h T W 9 k Z W w i I F Z h b H V l P S J s M C I v P j x F b n R y e S B U e X B l P S J C d W Z m Z X J O Z X h 0 U m V m c m V z a C I g V m F s d W U 9 I m w x I i 8 + P E V u d H J 5 I F R 5 c G U 9 I k Z p b G x F b m F i b G V k I i B W Y W x 1 Z T 0 i b D A i L z 4 8 R W 5 0 c n k g V H l w Z T 0 i R m l s b E V y c m 9 y Q 2 9 k Z S I g V m F s d W U 9 I n N V b m t u b 3 d u I i 8 + P E V u d H J 5 I F R 5 c G U 9 I k Z p b G x F c n J v c k N v d W 5 0 I i B W Y W x 1 Z T 0 i b D A i L z 4 8 R W 5 0 c n k g V H l w Z T 0 i R m l s b E x h c 3 R V c G R h d G V k I i B W Y W x 1 Z T 0 i Z D I w M j E t M D k t M T R U M T Y 6 M j A 6 N T U u M j g 2 M D E x N l o i L z 4 8 R W 5 0 c n k g V H l w Z T 0 i R m l s b E N v b H V t b l R 5 c G V z I i B W Y W x 1 Z T 0 i c 0 J n W U c i L z 4 8 R W 5 0 c n k g V H l w Z T 0 i R m l s b E N v b H V t b k 5 h b W V z I i B W Y W x 1 Z T 0 i c 1 s m c X V v d D t T d W J z d G F u Y 2 U m c X V v d D s s J n F 1 b 3 Q 7 V G F i b G V f U E N S L k N v b X B v d W 5 k J n F 1 b 3 Q 7 L C Z x d W 9 0 O 1 R h Y m x l X 1 B D U i 5 D Q V M j J n F 1 b 3 Q 7 X S I v P j x F b n R y e S B U e X B l P S J G a W x s Z W R D b 2 1 w b G V 0 Z V J l c 3 V s d F R v V 2 9 y a 3 N o Z W V 0 I i B W Y W x 1 Z T 0 i b D E i L z 4 8 R W 5 0 c n k g V H l w Z T 0 i R m l s b F N 0 Y X R 1 c y I g V m F s d W U 9 I n N D b 2 1 w b G V 0 Z S I v P j x F b n R y e S B U e X B l P S J G a W x s V G 9 E Y X R h T W 9 k Z W x F b m F i b G V k I i B W Y W x 1 Z T 0 i b D A i L z 4 8 R W 5 0 c n k g V H l w Z T 0 i S X N Q c m l 2 Y X R l I i B W Y W x 1 Z T 0 i b D A i L z 4 8 R W 5 0 c n k g V H l w Z T 0 i U X V l c n l J R C I g V m F s d W U 9 I n M 4 M z F h M W M z Y S 1 j N m I 2 L T Q 0 N z E t Y j k 0 Y i 0 w M j I z Y T I z N m I 3 Y W I i L z 4 8 R W 5 0 c n k g V H l w Z T 0 i U m V s Y X R p b 2 5 z a G l w S W 5 m b 0 N v b n R h a W 5 l c i I g V m F s d W U 9 I n N 7 J n F 1 b 3 Q 7 Y 2 9 s d W 1 u Q 2 9 1 b n Q m c X V v d D s 6 M y w m c X V v d D t r Z X l D b 2 x 1 b W 5 O Y W 1 l c y Z x d W 9 0 O z p b X S w m c X V v d D t x d W V y e V J l b G F 0 a W 9 u c 2 h p c H M m c X V v d D s 6 W 1 0 s J n F 1 b 3 Q 7 Y 2 9 s d W 1 u S W R l b n R p d G l l c y Z x d W 9 0 O z p b J n F 1 b 3 Q 7 U 2 V j d G l v b j E v T W V y Z 2 V f U 3 R 1 Z H l f U E N S L 0 F 1 d G 9 S Z W 1 v d m V k Q 2 9 s d W 1 u c z E u e 1 N 1 Y n N 0 Y W 5 j Z S w w f S Z x d W 9 0 O y w m c X V v d D t T Z W N 0 a W 9 u M S 9 N Z X J n Z V 9 T d H V k e V 9 Q Q 1 I v Q X V 0 b 1 J l b W 9 2 Z W R D b 2 x 1 b W 5 z M S 5 7 V G F i b G V f U E N S L k N v b X B v d W 5 k L D F 9 J n F 1 b 3 Q 7 L C Z x d W 9 0 O 1 N l Y 3 R p b 2 4 x L 0 1 l c m d l X 1 N 0 d W R 5 X 1 B D U i 9 B d X R v U m V t b 3 Z l Z E N v b H V t b n M x L n t U Y W J s Z V 9 Q Q 1 I u Q 0 F T I y w y f S Z x d W 9 0 O 1 0 s J n F 1 b 3 Q 7 Q 2 9 s d W 1 u Q 2 9 1 b n Q m c X V v d D s 6 M y w m c X V v d D t L Z X l D b 2 x 1 b W 5 O Y W 1 l c y Z x d W 9 0 O z p b X S w m c X V v d D t D b 2 x 1 b W 5 J Z G V u d G l 0 a W V z J n F 1 b 3 Q 7 O l s m c X V v d D t T Z W N 0 a W 9 u M S 9 N Z X J n Z V 9 T d H V k e V 9 Q Q 1 I v Q X V 0 b 1 J l b W 9 2 Z W R D b 2 x 1 b W 5 z M S 5 7 U 3 V i c 3 R h b m N l L D B 9 J n F 1 b 3 Q 7 L C Z x d W 9 0 O 1 N l Y 3 R p b 2 4 x L 0 1 l c m d l X 1 N 0 d W R 5 X 1 B D U i 9 B d X R v U m V t b 3 Z l Z E N v b H V t b n M x L n t U Y W J s Z V 9 Q Q 1 I u Q 2 9 t c G 9 1 b m Q s M X 0 m c X V v d D s s J n F 1 b 3 Q 7 U 2 V j d G l v b j E v T W V y Z 2 V f U 3 R 1 Z H l f U E N S L 0 F 1 d G 9 S Z W 1 v d m V k Q 2 9 s d W 1 u c z E u e 1 R h Y m x l X 1 B D U i 5 D Q V M j L D J 9 J n F 1 b 3 Q 7 X S w m c X V v d D t S Z W x h d G l v b n N o a X B J b m Z v J n F 1 b 3 Q 7 O l t d f S I v P j x F b n R y e S B U e X B l P S J S Z X N 1 b H R U e X B l I i B W Y W x 1 Z T 0 i c 1 R h Y m x l I i 8 + P E V u d H J 5 I F R 5 c G U 9 I k 5 h d m l n Y X R p b 2 5 T d G V w T m F t Z S I g V m F s d W U 9 I n N O Y X Z p Z 2 F 0 a W 9 u I i 8 + P E V u d H J 5 I F R 5 c G U 9 I k Z p b G x P Y m p l Y 3 R U e X B l I i B W Y W x 1 Z T 0 i c 0 N v b m 5 l Y 3 R p b 2 5 P b m x 5 I i 8 + P E V u d H J 5 I F R 5 c G U 9 I k 5 h b W V V c G R h d G V k Q W Z 0 Z X J G a W x s I i B W Y W x 1 Z T 0 i b D A i L z 4 8 L 1 N 0 Y W J s Z U V u d H J p Z X M + P C 9 J d G V t P j x J d G V t P j x J d G V t T G 9 j Y X R p b 2 4 + P E l 0 Z W 1 U e X B l P k Z v c m 1 1 b G E 8 L 0 l 0 Z W 1 U e X B l P j x J d G V t U G F 0 a D 5 T Z W N 0 a W 9 u M S 9 U Y W J s Z V 9 T d H V k e S 9 T b 3 V y Y 2 U 8 L 0 l 0 Z W 1 Q Y X R o P j w v S X R l b U x v Y 2 F 0 a W 9 u P j x T d G F i b G V F b n R y a W V z L z 4 8 L 0 l 0 Z W 0 + P E l 0 Z W 0 + P E l 0 Z W 1 M b 2 N h d G l v b j 4 8 S X R l b V R 5 c G U + R m 9 y b X V s Y T w v S X R l b V R 5 c G U + P E l 0 Z W 1 Q Y X R o P l N l Y 3 R p b 2 4 x L 1 R h Y m x l X 1 N 0 d W R 5 L 0 N o Y W 5 n Z W Q l M j B U e X B l P C 9 J d G V t U G F 0 a D 4 8 L 0 l 0 Z W 1 M b 2 N h d G l v b j 4 8 U 3 R h Y m x l R W 5 0 c m l l c y 8 + P C 9 J d G V t P j x J d G V t P j x J d G V t T G 9 j Y X R p b 2 4 + P E l 0 Z W 1 U e X B l P k Z v c m 1 1 b G E 8 L 0 l 0 Z W 1 U e X B l P j x J d G V t U G F 0 a D 5 T Z W N 0 a W 9 u M S 9 U Y W J s Z V 9 T d H V k e S 9 S Z W 1 v d m V k J T I w Q 2 9 s d W 1 u c z w v S X R l b V B h d G g + P C 9 J d G V t T G 9 j Y X R p b 2 4 + P F N 0 Y W J s Z U V u d H J p Z X M v P j w v S X R l b T 4 8 S X R l b T 4 8 S X R l b U x v Y 2 F 0 a W 9 u P j x J d G V t V H l w Z T 5 G b 3 J t d W x h P C 9 J d G V t V H l w Z T 4 8 S X R l b V B h d G g + U 2 V j d G l v b j E v V G F i b G V f U E 1 J L 1 N v d X J j Z T w v S X R l b V B h d G g + P C 9 J d G V t T G 9 j Y X R p b 2 4 + P F N 0 Y W J s Z U V u d H J p Z X M v P j w v S X R l b T 4 8 S X R l b T 4 8 S X R l b U x v Y 2 F 0 a W 9 u P j x J d G V t V H l w Z T 5 G b 3 J t d W x h P C 9 J d G V t V H l w Z T 4 8 S X R l b V B h d G g + U 2 V j d G l v b j E v V G F i b G V f U E 1 J L 0 N o Y W 5 n Z W Q l M j B U e X B l P C 9 J d G V t U G F 0 a D 4 8 L 0 l 0 Z W 1 M b 2 N h d G l v b j 4 8 U 3 R h Y m x l R W 5 0 c m l l c y 8 + P C 9 J d G V t P j x J d G V t P j x J d G V t T G 9 j Y X R p b 2 4 + P E l 0 Z W 1 U e X B l P k Z v c m 1 1 b G E 8 L 0 l 0 Z W 1 U e X B l P j x J d G V t U G F 0 a D 5 T Z W N 0 a W 9 u M S 9 N Z X J n Z V 9 T d H V k e V 9 Q T U k v U 2 9 1 c m N l P C 9 J d G V t U G F 0 a D 4 8 L 0 l 0 Z W 1 M b 2 N h d G l v b j 4 8 U 3 R h Y m x l R W 5 0 c m l l c y 8 + P C 9 J d G V t P j x J d G V t P j x J d G V t T G 9 j Y X R p b 2 4 + P E l 0 Z W 1 U e X B l P k Z v c m 1 1 b G E 8 L 0 l 0 Z W 1 U e X B l P j x J d G V t U G F 0 a D 5 T Z W N 0 a W 9 u M S 9 N Z X J n Z V 9 T d H V k e V 9 Q T U k v U m V t b 3 Z l Z C U y M E N v b H V t b n M 8 L 0 l 0 Z W 1 Q Y X R o P j w v S X R l b U x v Y 2 F 0 a W 9 u P j x T d G F i b G V F b n R y a W V z L z 4 8 L 0 l 0 Z W 0 + P E l 0 Z W 0 + P E l 0 Z W 1 M b 2 N h d G l v b j 4 8 S X R l b V R 5 c G U + R m 9 y b X V s Y T w v S X R l b V R 5 c G U + P E l 0 Z W 1 Q Y X R o P l N l Y 3 R p b 2 4 x L 0 1 l c m d l X 1 N 0 d W R 5 X 1 B N S S 9 F e H B h b m R l Z C U y M F R h Y m x l X 1 B N S T w v S X R l b V B h d G g + P C 9 J d G V t T G 9 j Y X R p b 2 4 + P F N 0 Y W J s Z U V u d H J p Z X M v P j w v S X R l b T 4 8 S X R l b T 4 8 S X R l b U x v Y 2 F 0 a W 9 u P j x J d G V t V H l w Z T 5 G b 3 J t d W x h P C 9 J d G V t V H l w Z T 4 8 S X R l b V B h d G g + U 2 V j d G l v b j E v T W V y Z 2 V f U 3 R 1 Z H l f U E 1 J L 1 J l b m F t Z W Q l M j B D b 2 x 1 b W 5 z P C 9 J d G V t U G F 0 a D 4 8 L 0 l 0 Z W 1 M b 2 N h d G l v b j 4 8 U 3 R h Y m x l R W 5 0 c m l l c y 8 + P C 9 J d G V t P j x J d G V t P j x J d G V t T G 9 j Y X R p b 2 4 + P E l 0 Z W 1 U e X B l P k Z v c m 1 1 b G E 8 L 0 l 0 Z W 1 U e X B l P j x J d G V t U G F 0 a D 5 T Z W N 0 a W 9 u M S 9 N Z X J n Z V 9 T d H V k e V 9 Q T U k v U m V t b 3 Z l Z C U y M E N v b H V t b n M x P C 9 J d G V t U G F 0 a D 4 8 L 0 l 0 Z W 1 M b 2 N h d G l v b j 4 8 U 3 R h Y m x l R W 5 0 c m l l c y 8 + P C 9 J d G V t P j x J d G V t P j x J d G V t T G 9 j Y X R p b 2 4 + P E l 0 Z W 1 U e X B l P k Z v c m 1 1 b G E 8 L 0 l 0 Z W 1 U e X B l P j x J d G V t U G F 0 a D 5 T Z W N 0 a W 9 u M S 9 N Z X J n Z V 9 T d H V k e V 9 Q T U k v R m l s d G V y Z W Q l M j B S b 3 d z P C 9 J d G V t U G F 0 a D 4 8 L 0 l 0 Z W 1 M b 2 N h d G l v b j 4 8 U 3 R h Y m x l R W 5 0 c m l l c y 8 + P C 9 J d G V t P j x J d G V t P j x J d G V t T G 9 j Y X R p b 2 4 + P E l 0 Z W 1 U e X B l P k Z v c m 1 1 b G E 8 L 0 l 0 Z W 1 U e X B l P j x J d G V t U G F 0 a D 5 T Z W N 0 a W 9 u M S 9 N Z X J n Z V 9 T d H V k e V 9 Q T U k v R m l s d G V y Z W Q l M j B S b 3 d z M T w v S X R l b V B h d G g + P C 9 J d G V t T G 9 j Y X R p b 2 4 + P F N 0 Y W J s Z U V u d H J p Z X M v P j w v S X R l b T 4 8 S X R l b T 4 8 S X R l b U x v Y 2 F 0 a W 9 u P j x J d G V t V H l w Z T 5 G b 3 J t d W x h P C 9 J d G V t V H l w Z T 4 8 S X R l b V B h d G g + U 2 V j d G l v b j E v V G F i b G V f U 3 R 1 Z H k l M j A o M i k v U 2 9 1 c m N l P C 9 J d G V t U G F 0 a D 4 8 L 0 l 0 Z W 1 M b 2 N h d G l v b j 4 8 U 3 R h Y m x l R W 5 0 c m l l c y 8 + P C 9 J d G V t P j x J d G V t P j x J d G V t T G 9 j Y X R p b 2 4 + P E l 0 Z W 1 U e X B l P k Z v c m 1 1 b G E 8 L 0 l 0 Z W 1 U e X B l P j x J d G V t U G F 0 a D 5 T Z W N 0 a W 9 u M S 9 U Y W J s Z V 9 T d H V k e S U y M C g y K S 9 D a G F u Z 2 V k J T I w V H l w Z T w v S X R l b V B h d G g + P C 9 J d G V t T G 9 j Y X R p b 2 4 + P F N 0 Y W J s Z U V u d H J p Z X M v P j w v S X R l b T 4 8 S X R l b T 4 8 S X R l b U x v Y 2 F 0 a W 9 u P j x J d G V t V H l w Z T 5 G b 3 J t d W x h P C 9 J d G V t V H l w Z T 4 8 S X R l b V B h d G g + U 2 V j d G l v b j E v V G F i b G V f U 3 R 1 Z H k l M j A o M i k v U m V t b 3 Z l Z C U y M E N v b H V t b n M 8 L 0 l 0 Z W 1 Q Y X R o P j w v S X R l b U x v Y 2 F 0 a W 9 u P j x T d G F i b G V F b n R y a W V z L z 4 8 L 0 l 0 Z W 0 + P E l 0 Z W 0 + P E l 0 Z W 1 M b 2 N h d G l v b j 4 8 S X R l b V R 5 c G U + R m 9 y b X V s Y T w v S X R l b V R 5 c G U + P E l 0 Z W 1 Q Y X R o P l N l Y 3 R p b 2 4 x L 1 R h Y m x l X 1 N W S E M v U 2 9 1 c m N l P C 9 J d G V t U G F 0 a D 4 8 L 0 l 0 Z W 1 M b 2 N h d G l v b j 4 8 U 3 R h Y m x l R W 5 0 c m l l c y 8 + P C 9 J d G V t P j x J d G V t P j x J d G V t T G 9 j Y X R p b 2 4 + P E l 0 Z W 1 U e X B l P k Z v c m 1 1 b G E 8 L 0 l 0 Z W 1 U e X B l P j x J d G V t U G F 0 a D 5 T Z W N 0 a W 9 u M S 9 U Y W J s Z V 9 T V k h D L 0 N o Y W 5 n Z W Q l M j B U e X B l P C 9 J d G V t U G F 0 a D 4 8 L 0 l 0 Z W 1 M b 2 N h d G l v b j 4 8 U 3 R h Y m x l R W 5 0 c m l l c y 8 + P C 9 J d G V t P j x J d G V t P j x J d G V t T G 9 j Y X R p b 2 4 + P E l 0 Z W 1 U e X B l P k Z v c m 1 1 b G E 8 L 0 l 0 Z W 1 U e X B l P j x J d G V t U G F 0 a D 5 T Z W N 0 a W 9 u M S 9 N Z X J n Z V 9 T d H V k e V 9 T V k h D L 1 N v d X J j Z T w v S X R l b V B h d G g + P C 9 J d G V t T G 9 j Y X R p b 2 4 + P F N 0 Y W J s Z U V u d H J p Z X M v P j w v S X R l b T 4 8 S X R l b T 4 8 S X R l b U x v Y 2 F 0 a W 9 u P j x J d G V t V H l w Z T 5 G b 3 J t d W x h P C 9 J d G V t V H l w Z T 4 8 S X R l b V B h d G g + U 2 V j d G l v b j E v T W V y Z 2 V f U 3 R 1 Z H l f U 1 Z I Q y 9 S Z W 1 v d m V k J T I w Q 2 9 s d W 1 u c z w v S X R l b V B h d G g + P C 9 J d G V t T G 9 j Y X R p b 2 4 + P F N 0 Y W J s Z U V u d H J p Z X M v P j w v S X R l b T 4 8 S X R l b T 4 8 S X R l b U x v Y 2 F 0 a W 9 u P j x J d G V t V H l w Z T 5 G b 3 J t d W x h P C 9 J d G V t V H l w Z T 4 8 S X R l b V B h d G g + U 2 V j d G l v b j E v T W V y Z 2 V f U 3 R 1 Z H l f U 1 Z I Q y 9 F e H B h b m R l Z C U y M F R h Y m x l X 1 N W S E M 8 L 0 l 0 Z W 1 Q Y X R o P j w v S X R l b U x v Y 2 F 0 a W 9 u P j x T d G F i b G V F b n R y a W V z L z 4 8 L 0 l 0 Z W 0 + P E l 0 Z W 0 + P E l 0 Z W 1 M b 2 N h d G l v b j 4 8 S X R l b V R 5 c G U + R m 9 y b X V s Y T w v S X R l b V R 5 c G U + P E l 0 Z W 1 Q Y X R o P l N l Y 3 R p b 2 4 x L 0 1 l c m d l X 1 N 0 d W R 5 X 1 N W S E M v R m l s d G V y Z W Q l M j B S b 3 d z P C 9 J d G V t U G F 0 a D 4 8 L 0 l 0 Z W 1 M b 2 N h d G l v b j 4 8 U 3 R h Y m x l R W 5 0 c m l l c y 8 + P C 9 J d G V t P j x J d G V t P j x J d G V t T G 9 j Y X R p b 2 4 + P E l 0 Z W 1 U e X B l P k Z v c m 1 1 b G E 8 L 0 l 0 Z W 1 U e X B l P j x J d G V t U G F 0 a D 5 T Z W N 0 a W 9 u M S 9 N Z X J n Z V 9 T d H V k e V 9 T V k h D L 1 J l b W 9 2 Z W Q l M j B D b 2 x 1 b W 5 z M T w v S X R l b V B h d G g + P C 9 J d G V t T G 9 j Y X R p b 2 4 + P F N 0 Y W J s Z U V u d H J p Z X M v P j w v S X R l b T 4 8 S X R l b T 4 8 S X R l b U x v Y 2 F 0 a W 9 u P j x J d G V t V H l w Z T 5 G b 3 J t d W x h P C 9 J d G V t V H l w Z T 4 8 S X R l b V B h d G g + U 2 V j d G l v b j E v V G F i b G V f U 3 R 1 Z H k l M j A o M y k v U 2 9 1 c m N l P C 9 J d G V t U G F 0 a D 4 8 L 0 l 0 Z W 1 M b 2 N h d G l v b j 4 8 U 3 R h Y m x l R W 5 0 c m l l c y 8 + P C 9 J d G V t P j x J d G V t P j x J d G V t T G 9 j Y X R p b 2 4 + P E l 0 Z W 1 U e X B l P k Z v c m 1 1 b G E 8 L 0 l 0 Z W 1 U e X B l P j x J d G V t U G F 0 a D 5 T Z W N 0 a W 9 u M S 9 U Y W J s Z V 9 T d H V k e S U y M C g z K S 9 D a G F u Z 2 V k J T I w V H l w Z T w v S X R l b V B h d G g + P C 9 J d G V t T G 9 j Y X R p b 2 4 + P F N 0 Y W J s Z U V u d H J p Z X M v P j w v S X R l b T 4 8 S X R l b T 4 8 S X R l b U x v Y 2 F 0 a W 9 u P j x J d G V t V H l w Z T 5 G b 3 J t d W x h P C 9 J d G V t V H l w Z T 4 8 S X R l b V B h d G g + U 2 V j d G l v b j E v V G F i b G V f U 3 R 1 Z H k l M j A o M y k v U m V t b 3 Z l Z C U y M E N v b H V t b n M 8 L 0 l 0 Z W 1 Q Y X R o P j w v S X R l b U x v Y 2 F 0 a W 9 u P j x T d G F i b G V F b n R y a W V z L z 4 8 L 0 l 0 Z W 0 + P E l 0 Z W 0 + P E l 0 Z W 1 M b 2 N h d G l v b j 4 8 S X R l b V R 5 c G U + R m 9 y b X V s Y T w v S X R l b V R 5 c G U + P E l 0 Z W 1 Q Y X R o P l N l Y 3 R p b 2 4 x L 1 R h Y m x l X 1 B y b 3 A 2 N S 9 T b 3 V y Y 2 U 8 L 0 l 0 Z W 1 Q Y X R o P j w v S X R l b U x v Y 2 F 0 a W 9 u P j x T d G F i b G V F b n R y a W V z L z 4 8 L 0 l 0 Z W 0 + P E l 0 Z W 0 + P E l 0 Z W 1 M b 2 N h d G l v b j 4 8 S X R l b V R 5 c G U + R m 9 y b X V s Y T w v S X R l b V R 5 c G U + P E l 0 Z W 1 Q Y X R o P l N l Y 3 R p b 2 4 x L 1 R h Y m x l X 1 B y b 3 A 2 N S 9 D a G F u Z 2 V k J T I w V H l w Z T w v S X R l b V B h d G g + P C 9 J d G V t T G 9 j Y X R p b 2 4 + P F N 0 Y W J s Z U V u d H J p Z X M v P j w v S X R l b T 4 8 S X R l b T 4 8 S X R l b U x v Y 2 F 0 a W 9 u P j x J d G V t V H l w Z T 5 G b 3 J t d W x h P C 9 J d G V t V H l w Z T 4 8 S X R l b V B h d G g + U 2 V j d G l v b j E v V G F i b G V f U H J v c D Y 1 L 1 J l b W 9 2 Z W Q l M j B D b 2 x 1 b W 5 z P C 9 J d G V t U G F 0 a D 4 8 L 0 l 0 Z W 1 M b 2 N h d G l v b j 4 8 U 3 R h Y m x l R W 5 0 c m l l c y 8 + P C 9 J d G V t P j x J d G V t P j x J d G V t T G 9 j Y X R p b 2 4 + P E l 0 Z W 1 U e X B l P k Z v c m 1 1 b G E 8 L 0 l 0 Z W 1 U e X B l P j x J d G V t U G F 0 a D 5 T Z W N 0 a W 9 u M S 9 N Z X J n Z V 9 T d H V k e V 9 Q c m 9 w N j U v U 2 9 1 c m N l P C 9 J d G V t U G F 0 a D 4 8 L 0 l 0 Z W 1 M b 2 N h d G l v b j 4 8 U 3 R h Y m x l R W 5 0 c m l l c y 8 + P C 9 J d G V t P j x J d G V t P j x J d G V t T G 9 j Y X R p b 2 4 + P E l 0 Z W 1 U e X B l P k Z v c m 1 1 b G E 8 L 0 l 0 Z W 1 U e X B l P j x J d G V t U G F 0 a D 5 T Z W N 0 a W 9 u M S 9 N Z X J n Z V 9 T d H V k e V 9 Q c m 9 w N j U v R X h w Y W 5 k Z W Q l M j B U Y W J s Z V 9 Q c m 9 w N j U 8 L 0 l 0 Z W 1 Q Y X R o P j w v S X R l b U x v Y 2 F 0 a W 9 u P j x T d G F i b G V F b n R y a W V z L z 4 8 L 0 l 0 Z W 0 + P E l 0 Z W 0 + P E l 0 Z W 1 M b 2 N h d G l v b j 4 8 S X R l b V R 5 c G U + R m 9 y b X V s Y T w v S X R l b V R 5 c G U + P E l 0 Z W 1 Q Y X R o P l N l Y 3 R p b 2 4 x L 0 1 l c m d l X 1 N 0 d W R 5 X 1 B y b 3 A 2 N S 9 G a W x 0 Z X J l Z C U y M F J v d 3 M 8 L 0 l 0 Z W 1 Q Y X R o P j w v S X R l b U x v Y 2 F 0 a W 9 u P j x T d G F i b G V F b n R y a W V z L z 4 8 L 0 l 0 Z W 0 + P E l 0 Z W 0 + P E l 0 Z W 1 M b 2 N h d G l v b j 4 8 S X R l b V R 5 c G U + R m 9 y b X V s Y T w v S X R l b V R 5 c G U + P E l 0 Z W 1 Q Y X R o P l N l Y 3 R p b 2 4 x L 0 1 l c m d l X 1 N 0 d W R 5 X 1 B y b 3 A 2 N S 9 S Z W 1 v d m V k J T I w Q 2 9 s d W 1 u c z w v S X R l b V B h d G g + P C 9 J d G V t T G 9 j Y X R p b 2 4 + P F N 0 Y W J s Z U V u d H J p Z X M v P j w v S X R l b T 4 8 S X R l b T 4 8 S X R l b U x v Y 2 F 0 a W 9 u P j x J d G V t V H l w Z T 5 G b 3 J t d W x h P C 9 J d G V t V H l w Z T 4 8 S X R l b V B h d G g + U 2 V j d G l v b j E v T W V y Z 2 V f U 3 R 1 Z H l f U H J v c D Y 1 L 1 J l b m F t Z W Q l M j B D b 2 x 1 b W 5 z P C 9 J d G V t U G F 0 a D 4 8 L 0 l 0 Z W 1 M b 2 N h d G l v b j 4 8 U 3 R h Y m x l R W 5 0 c m l l c y 8 + P C 9 J d G V t P j x J d G V t P j x J d G V t T G 9 j Y X R p b 2 4 + P E l 0 Z W 1 U e X B l P k Z v c m 1 1 b G E 8 L 0 l 0 Z W 1 U e X B l P j x J d G V t U G F 0 a D 5 T Z W N 0 a W 9 u M S 9 N Z X J n Z V 9 T d H V k e V 9 Q c m 9 w N j U v U m V t b 3 Z l Z C U y M E N v b H V t b n M x P C 9 J d G V t U G F 0 a D 4 8 L 0 l 0 Z W 1 M b 2 N h d G l v b j 4 8 U 3 R h Y m x l R W 5 0 c m l l c y 8 + P C 9 J d G V t P j x J d G V t P j x J d G V t T G 9 j Y X R p b 2 4 + P E l 0 Z W 1 U e X B l P k Z v c m 1 1 b G E 8 L 0 l 0 Z W 1 U e X B l P j x J d G V t U G F 0 a D 5 T Z W N 0 a W 9 u M S 9 U Y W J s Z V 9 T d H V k e S U y M C g 0 K S 9 T b 3 V y Y 2 U 8 L 0 l 0 Z W 1 Q Y X R o P j w v S X R l b U x v Y 2 F 0 a W 9 u P j x T d G F i b G V F b n R y a W V z L z 4 8 L 0 l 0 Z W 0 + P E l 0 Z W 0 + P E l 0 Z W 1 M b 2 N h d G l v b j 4 8 S X R l b V R 5 c G U + R m 9 y b X V s Y T w v S X R l b V R 5 c G U + P E l 0 Z W 1 Q Y X R o P l N l Y 3 R p b 2 4 x L 1 R h Y m x l X 1 N 0 d W R 5 J T I w K D Q p L 0 N o Y W 5 n Z W Q l M j B U e X B l P C 9 J d G V t U G F 0 a D 4 8 L 0 l 0 Z W 1 M b 2 N h d G l v b j 4 8 U 3 R h Y m x l R W 5 0 c m l l c y 8 + P C 9 J d G V t P j x J d G V t P j x J d G V t T G 9 j Y X R p b 2 4 + P E l 0 Z W 1 U e X B l P k Z v c m 1 1 b G E 8 L 0 l 0 Z W 1 U e X B l P j x J d G V t U G F 0 a D 5 T Z W N 0 a W 9 u M S 9 U Y W J s Z V 9 T d H V k e S U y M C g 0 K S 9 S Z W 1 v d m V k J T I w Q 2 9 s d W 1 u c z w v S X R l b V B h d G g + P C 9 J d G V t T G 9 j Y X R p b 2 4 + P F N 0 Y W J s Z U V u d H J p Z X M v P j w v S X R l b T 4 8 S X R l b T 4 8 S X R l b U x v Y 2 F 0 a W 9 u P j x J d G V t V H l w Z T 5 G b 3 J t d W x h P C 9 J d G V t V H l w Z T 4 8 S X R l b V B h d G g + U 2 V j d G l v b j E v V G F i b G V f U E N S L 1 N v d X J j Z T w v S X R l b V B h d G g + P C 9 J d G V t T G 9 j Y X R p b 2 4 + P F N 0 Y W J s Z U V u d H J p Z X M v P j w v S X R l b T 4 8 S X R l b T 4 8 S X R l b U x v Y 2 F 0 a W 9 u P j x J d G V t V H l w Z T 5 G b 3 J t d W x h P C 9 J d G V t V H l w Z T 4 8 S X R l b V B h d G g + U 2 V j d G l v b j E v V G F i b G V f U E N S L 0 N o Y W 5 n Z W Q l M j B U e X B l P C 9 J d G V t U G F 0 a D 4 8 L 0 l 0 Z W 1 M b 2 N h d G l v b j 4 8 U 3 R h Y m x l R W 5 0 c m l l c y 8 + P C 9 J d G V t P j x J d G V t P j x J d G V t T G 9 j Y X R p b 2 4 + P E l 0 Z W 1 U e X B l P k Z v c m 1 1 b G E 8 L 0 l 0 Z W 1 U e X B l P j x J d G V t U G F 0 a D 5 T Z W N 0 a W 9 u M S 9 N Z X J n Z V 9 T d H V k e V 9 Q Q 1 I v U 2 9 1 c m N l P C 9 J d G V t U G F 0 a D 4 8 L 0 l 0 Z W 1 M b 2 N h d G l v b j 4 8 U 3 R h Y m x l R W 5 0 c m l l c y 8 + P C 9 J d G V t P j x J d G V t P j x J d G V t T G 9 j Y X R p b 2 4 + P E l 0 Z W 1 U e X B l P k Z v c m 1 1 b G E 8 L 0 l 0 Z W 1 U e X B l P j x J d G V t U G F 0 a D 5 T Z W N 0 a W 9 u M S 9 N Z X J n Z V 9 T d H V k e V 9 Q Q 1 I v U m V t b 3 Z l Z C U y M E N v b H V t b n M 8 L 0 l 0 Z W 1 Q Y X R o P j w v S X R l b U x v Y 2 F 0 a W 9 u P j x T d G F i b G V F b n R y a W V z L z 4 8 L 0 l 0 Z W 0 + P E l 0 Z W 0 + P E l 0 Z W 1 M b 2 N h d G l v b j 4 8 S X R l b V R 5 c G U + R m 9 y b X V s Y T w v S X R l b V R 5 c G U + P E l 0 Z W 1 Q Y X R o P l N l Y 3 R p b 2 4 x L 0 1 l c m d l X 1 N 0 d W R 5 X 1 B D U i 9 F e H B h b m R l Z C U y M F R h Y m x l X 1 B D U j w v S X R l b V B h d G g + P C 9 J d G V t T G 9 j Y X R p b 2 4 + P F N 0 Y W J s Z U V u d H J p Z X M v P j w v S X R l b T 4 8 S X R l b T 4 8 S X R l b U x v Y 2 F 0 a W 9 u P j x J d G V t V H l w Z T 5 G b 3 J t d W x h P C 9 J d G V t V H l w Z T 4 8 S X R l b V B h d G g + U 2 V j d G l v b j E v T W V y Z 2 V f U 3 R 1 Z H l f U E N S L 0 Z p b H R l c m V k J T I w U m 9 3 c z w v S X R l b V B h d G g + P C 9 J d G V t T G 9 j Y X R p b 2 4 + P F N 0 Y W J s Z U V u d H J p Z X M v P j w v S X R l b T 4 8 S X R l b T 4 8 S X R l b U x v Y 2 F 0 a W 9 u P j x J d G V t V H l w Z T 5 G b 3 J t d W x h P C 9 J d G V t V H l w Z T 4 8 S X R l b V B h d G g + U 2 V j d G l v b j E v T W V y Z 2 V f U 3 R 1 Z H l f U E N S L 1 J l b m F t Z W Q l M j B D b 2 x 1 b W 5 z P C 9 J d G V t U G F 0 a D 4 8 L 0 l 0 Z W 1 M b 2 N h d G l v b j 4 8 U 3 R h Y m x l R W 5 0 c m l l c y 8 + P C 9 J d G V t P j x J d G V t P j x J d G V t T G 9 j Y X R p b 2 4 + P E l 0 Z W 1 U e X B l P k Z v c m 1 1 b G E 8 L 0 l 0 Z W 1 U e X B l P j x J d G V t U G F 0 a D 5 T Z W N 0 a W 9 u M S 9 N Z X J n Z V 9 T d H V k e V 9 Q Q 1 I v R m l s d G V y Z W Q l M j B S b 3 d z M T w v S X R l b V B h d G g + P C 9 J d G V t T G 9 j Y X R p b 2 4 + P F N 0 Y W J s Z U V u d H J p Z X M v P j w v S X R l b T 4 8 S X R l b T 4 8 S X R l b U x v Y 2 F 0 a W 9 u P j x J d G V t V H l w Z T 5 G b 3 J t d W x h P C 9 J d G V t V H l w Z T 4 8 S X R l b V B h d G g + U 2 V j d G l v b j E v T W V y Z 2 V f U 3 R 1 Z H l f U E N S L 1 N v c n R l Z C U y M F J v d 3 M 8 L 0 l 0 Z W 1 Q Y X R o P j w v S X R l b U x v Y 2 F 0 a W 9 u P j x T d G F i b G V F b n R y a W V z L z 4 8 L 0 l 0 Z W 0 + P E l 0 Z W 0 + P E l 0 Z W 1 M b 2 N h d G l v b j 4 8 S X R l b V R 5 c G U + R m 9 y b X V s Y T w v S X R l b V R 5 c G U + P E l 0 Z W 1 Q Y X R o P l N l Y 3 R p b 2 4 x L 0 1 l c m d l X 1 N 0 d W R 5 X 1 B D U i 9 S Z W 1 v d m V k J T I w Q 2 9 s d W 1 u c z E 8 L 0 l 0 Z W 1 Q Y X R o P j w v S X R l b U x v Y 2 F 0 a W 9 u P j x T d G F i b G V F b n R y a W V z L z 4 8 L 0 l 0 Z W 0 + P E l 0 Z W 0 + P E l 0 Z W 1 M b 2 N h d G l v b j 4 8 S X R l b V R 5 c G U + Q W x s R m 9 y b X V s Y X M 8 L 0 l 0 Z W 1 U e X B l P j x J d G V t U G F 0 a D 4 8 L 0 l 0 Z W 1 Q Y X R o P j w v S X R l b U x v Y 2 F 0 a W 9 u P j x T d G F i b G V F b n R y a W V z L z 4 8 L 0 l 0 Z W 0 + P C 9 J d G V t c z 4 8 L 0 x v Y 2 F s U G F j a 2 F n Z U 1 l d G F k Y X R h R m l s Z T 4 W A A A A U E s F B g A A A A A A A A A A A A A A A A A A A A A A A C Y B A A A B A A A A 0 I y d 3 w E V 0 R G M e g D A T 8 K X 6 w E A A A A J g T q B 1 m W V Q K X X c d c v D y f A A A A A A A I A A A A A A B B m A A A A A Q A A I A A A A M J q N S 0 W U n B q 8 F y q 2 9 3 w U T G Z g y D h P X K h r c i T f i D o C H + N A A A A A A 6 A A A A A A g A A I A A A A H h K s 9 Q 3 x 5 8 0 2 p o a J g e i 2 Y B 8 J b F d Z R q z / W t 5 y l z H H o C C U A A A A G p l u b 5 e 9 Y n O E t y N d S Q 9 Q T M + v 2 e k O k K 2 y z 4 m L O r H d 6 m n q G r / J k 8 z G J f H F 6 G / p 7 H R u z G L P 3 p Y q Q Y R l j y m 4 S 2 2 w X u + q + c w 8 6 8 8 b S w x c I O 1 p 9 9 P Q A A A A E 8 v E i A w / M k T q P 7 2 e / r M b F O q r A 6 0 D f k y E / f z 2 Z N 0 O 7 C l 2 + y / E E W d H i I z j R z x o 2 z M W j 7 q h F A r Z G 4 4 l v C 3 8 O B d P Z M = < / D a t a M a s h u p > 
</file>

<file path=customXml/item3.xml><?xml version="1.0" encoding="utf-8"?>
<p:properties xmlns:p="http://schemas.microsoft.com/office/2006/metadata/properties" xmlns:xsi="http://www.w3.org/2001/XMLSchema-instance" xmlns:pc="http://schemas.microsoft.com/office/infopath/2007/PartnerControls">
  <documentManagement>
    <_activity xmlns="52f2ded1-0dd6-4418-b270-bdb93e24f3b8" xsi:nil="true"/>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8D08777-33AE-4881-9B78-EBF76870B1D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2f2ded1-0dd6-4418-b270-bdb93e24f3b8"/>
    <ds:schemaRef ds:uri="07f6b529-0a82-4fc1-a265-6abfde65bc1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F0558C0-B313-4C15-830E-AAE764E8F1C0}">
  <ds:schemaRefs>
    <ds:schemaRef ds:uri="http://schemas.microsoft.com/DataMashup"/>
  </ds:schemaRefs>
</ds:datastoreItem>
</file>

<file path=customXml/itemProps3.xml><?xml version="1.0" encoding="utf-8"?>
<ds:datastoreItem xmlns:ds="http://schemas.openxmlformats.org/officeDocument/2006/customXml" ds:itemID="{1F8815B6-7627-415A-89EE-BF941AF858B4}">
  <ds:schemaRefs>
    <ds:schemaRef ds:uri="http://purl.org/dc/terms/"/>
    <ds:schemaRef ds:uri="http://schemas.openxmlformats.org/package/2006/metadata/core-properties"/>
    <ds:schemaRef ds:uri="52f2ded1-0dd6-4418-b270-bdb93e24f3b8"/>
    <ds:schemaRef ds:uri="http://purl.org/dc/elements/1.1/"/>
    <ds:schemaRef ds:uri="http://schemas.microsoft.com/office/2006/documentManagement/types"/>
    <ds:schemaRef ds:uri="http://schemas.microsoft.com/office/infopath/2007/PartnerControls"/>
    <ds:schemaRef ds:uri="http://www.w3.org/XML/1998/namespace"/>
    <ds:schemaRef ds:uri="http://purl.org/dc/dcmitype/"/>
    <ds:schemaRef ds:uri="07f6b529-0a82-4fc1-a265-6abfde65bc17"/>
    <ds:schemaRef ds:uri="http://schemas.microsoft.com/office/2006/metadata/properties"/>
  </ds:schemaRefs>
</ds:datastoreItem>
</file>

<file path=customXml/itemProps4.xml><?xml version="1.0" encoding="utf-8"?>
<ds:datastoreItem xmlns:ds="http://schemas.openxmlformats.org/officeDocument/2006/customXml" ds:itemID="{E6B06856-7CF3-4F48-B6EE-B3CED13419B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2</vt:i4>
      </vt:variant>
    </vt:vector>
  </HeadingPairs>
  <TitlesOfParts>
    <vt:vector size="2" baseType="lpstr">
      <vt:lpstr>READ ME</vt:lpstr>
      <vt:lpstr>All substance list -final</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Hasil Tatjana</dc:creator>
  <cp:keywords/>
  <dc:description/>
  <cp:lastModifiedBy>Doris Peters</cp:lastModifiedBy>
  <cp:revision/>
  <dcterms:created xsi:type="dcterms:W3CDTF">2021-10-11T14:13:31Z</dcterms:created>
  <dcterms:modified xsi:type="dcterms:W3CDTF">2024-04-15T14:50:16Z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0x0101005CDFB1D5C02D85438BE37C601C3EC31D</vt:lpwstr>
  </property>
</Properties>
</file>